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326" windowWidth="10350" windowHeight="11640" tabRatio="738" activeTab="2"/>
  </bookViews>
  <sheets>
    <sheet name="план" sheetId="1" r:id="rId1"/>
    <sheet name="1" sheetId="2" r:id="rId2"/>
    <sheet name="2" sheetId="3" r:id="rId3"/>
    <sheet name="3-4" sheetId="4" r:id="rId4"/>
  </sheets>
  <externalReferences>
    <externalReference r:id="rId7"/>
  </externalReferences>
  <definedNames>
    <definedName name="_xlnm.Print_Area" localSheetId="1">'1'!$A$1:$A$53</definedName>
    <definedName name="_xlnm.Print_Area" localSheetId="3">'3-4'!$A$1:$E$324</definedName>
    <definedName name="_xlnm.Print_Area" localSheetId="0">'план'!$A$1:$CZ$41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<sst xmlns="http://schemas.openxmlformats.org/spreadsheetml/2006/main" count="657" uniqueCount="299">
  <si>
    <t>2013 год</t>
  </si>
  <si>
    <t>2014 год</t>
  </si>
  <si>
    <t>2015 год</t>
  </si>
  <si>
    <t>Годы</t>
  </si>
  <si>
    <t>1. Субсидии на выполнение государственного задания</t>
  </si>
  <si>
    <t>2. Целевые субсидии</t>
  </si>
  <si>
    <t>4. Бюджетные инвестиции</t>
  </si>
  <si>
    <t>УТВЕРЖДАЮ</t>
  </si>
  <si>
    <t>(подпись)</t>
  </si>
  <si>
    <t>(расшифровка подписи)</t>
  </si>
  <si>
    <t>"</t>
  </si>
  <si>
    <t xml:space="preserve"> г.</t>
  </si>
  <si>
    <t>Приложение</t>
  </si>
  <si>
    <t>на 20</t>
  </si>
  <si>
    <t xml:space="preserve"> год</t>
  </si>
  <si>
    <t>Форма по КФД</t>
  </si>
  <si>
    <t>учреждения (подразделения)</t>
  </si>
  <si>
    <t>(наименование должности лица,
утверждающего документ)</t>
  </si>
  <si>
    <t>к Порядку составления</t>
  </si>
  <si>
    <t>и утверждения плана</t>
  </si>
  <si>
    <t>финансово-хозяйственной</t>
  </si>
  <si>
    <t>деятельности</t>
  </si>
  <si>
    <t xml:space="preserve">бюджетных и автономных </t>
  </si>
  <si>
    <t xml:space="preserve">образовательных учреждений </t>
  </si>
  <si>
    <t>муниципального образования</t>
  </si>
  <si>
    <t>План финансово-хозяйственной деятельности</t>
  </si>
  <si>
    <t>Наименование муниципального</t>
  </si>
  <si>
    <t xml:space="preserve">бюджетного (или автономного) </t>
  </si>
  <si>
    <t>Наименование органа, осуществляющего функции и полномочия учредителя</t>
  </si>
  <si>
    <t>Адрес фактического</t>
  </si>
  <si>
    <t>местанахождения бюджетного</t>
  </si>
  <si>
    <t>Оплата льготного проезда к месту отдыха и обратно</t>
  </si>
  <si>
    <t>Окружная подписка по закону "О здравоохранении в НАО"</t>
  </si>
  <si>
    <t>Оплата льгот по коммунальным услугам</t>
  </si>
  <si>
    <t>Другие расходы по коду 212</t>
  </si>
  <si>
    <t>Оплата труда внештатных работников (водителей)</t>
  </si>
  <si>
    <t>Командировочные расходы - проезд</t>
  </si>
  <si>
    <t>Другие расходы по коду 222</t>
  </si>
  <si>
    <t xml:space="preserve">Оплата отопления, технологических нужд и горячего водоснабжения </t>
  </si>
  <si>
    <t>Оплата потребления газа</t>
  </si>
  <si>
    <t>Оплата потребления электроэнергии</t>
  </si>
  <si>
    <t>Оплата водоснабжения, канализации, ассенизации и др.</t>
  </si>
  <si>
    <t>Оплата текущего ремонта</t>
  </si>
  <si>
    <t>Оплата капитального ремонта</t>
  </si>
  <si>
    <t>Оплата труда внештатных работников (уборщиц, рабочих по обслуживанию зданий и др.)</t>
  </si>
  <si>
    <t xml:space="preserve">Другие расходы по содержанию имущества (техническое обслуживание и др.) </t>
  </si>
  <si>
    <t>Командировочные расходы - проживание</t>
  </si>
  <si>
    <t>Оплата труда внештатных работников, не отнесенных на статьи 221-225</t>
  </si>
  <si>
    <t>Подписка на периодическую печать (газеты, журналы)</t>
  </si>
  <si>
    <t>Страхование работников, имущества</t>
  </si>
  <si>
    <t>Оплата за проведение выездных курсов, специализаций (без учета командировочных расходов)</t>
  </si>
  <si>
    <t>Вневедомственная, охранная и пожарная сигнализация</t>
  </si>
  <si>
    <t>Другие услуги</t>
  </si>
  <si>
    <t>Выходное единовременное пособие при увольнении, выплаты в размере среднего заработка за период трудоустройства</t>
  </si>
  <si>
    <t>Другие пособия и выплаты</t>
  </si>
  <si>
    <t>Главный бухгалтер бюджетного учреждения</t>
  </si>
  <si>
    <t xml:space="preserve">3. Показатели по поступлениям и выплатам бюджетного (или автономного) учреждения (подразделения)
</t>
  </si>
  <si>
    <t>Заработная плата, в том числе</t>
  </si>
  <si>
    <t>заработная плата</t>
  </si>
  <si>
    <t>материальная помощь</t>
  </si>
  <si>
    <t>212/212</t>
  </si>
  <si>
    <t>212/600</t>
  </si>
  <si>
    <t>212/831</t>
  </si>
  <si>
    <t>212/837</t>
  </si>
  <si>
    <t>Командировочные расходы-суточные</t>
  </si>
  <si>
    <t>212/760</t>
  </si>
  <si>
    <t>начисления на заработную плату</t>
  </si>
  <si>
    <t>начисления на материальную помощь</t>
  </si>
  <si>
    <t>Начисления на выплаты по оплате труда, в том числе</t>
  </si>
  <si>
    <t>222/041</t>
  </si>
  <si>
    <t>222/600</t>
  </si>
  <si>
    <t>222/500</t>
  </si>
  <si>
    <t>Выплаты, всего:</t>
  </si>
  <si>
    <t>223/721</t>
  </si>
  <si>
    <t>223/722</t>
  </si>
  <si>
    <t>223/730</t>
  </si>
  <si>
    <t>223/740</t>
  </si>
  <si>
    <t>225/912</t>
  </si>
  <si>
    <t>225/913</t>
  </si>
  <si>
    <t>225/041</t>
  </si>
  <si>
    <t>225/770</t>
  </si>
  <si>
    <t>226/600</t>
  </si>
  <si>
    <t>226/041</t>
  </si>
  <si>
    <t>226/042</t>
  </si>
  <si>
    <t>226/047</t>
  </si>
  <si>
    <t>226/049</t>
  </si>
  <si>
    <t>226/055</t>
  </si>
  <si>
    <t>226/046</t>
  </si>
  <si>
    <t>262/842</t>
  </si>
  <si>
    <t>262/836</t>
  </si>
  <si>
    <t>Стипендии</t>
  </si>
  <si>
    <t>Представительские расходы</t>
  </si>
  <si>
    <t>Другие расходы по статье 290</t>
  </si>
  <si>
    <t>290/841</t>
  </si>
  <si>
    <t>290/845</t>
  </si>
  <si>
    <t>290/843</t>
  </si>
  <si>
    <t>Приобретение учебников для общеобразовательных учреждений</t>
  </si>
  <si>
    <t>Строительство объектов</t>
  </si>
  <si>
    <t>Прочие основные средства</t>
  </si>
  <si>
    <t>310/045</t>
  </si>
  <si>
    <t>310/911</t>
  </si>
  <si>
    <t>310/914</t>
  </si>
  <si>
    <t>Медикаменты и перевязочные средства</t>
  </si>
  <si>
    <t xml:space="preserve">Приобретение мягкого инвентаря и обмундирования </t>
  </si>
  <si>
    <t>Продукты питания (включая спецпитание натуральными продуктами)</t>
  </si>
  <si>
    <t>Школьные буфеты</t>
  </si>
  <si>
    <t>Оплата горюче-смазочных материалов</t>
  </si>
  <si>
    <t>Прочие материальные запасы</t>
  </si>
  <si>
    <t>340/510</t>
  </si>
  <si>
    <t>340/520</t>
  </si>
  <si>
    <t>340/530</t>
  </si>
  <si>
    <t>340/532</t>
  </si>
  <si>
    <t>340/540</t>
  </si>
  <si>
    <t>340/550</t>
  </si>
  <si>
    <t xml:space="preserve">4. Мероприятия стратегического развития муниципального бюджетного (или автономного) учреждения (подразделения)                        </t>
  </si>
  <si>
    <t xml:space="preserve">№ п/п </t>
  </si>
  <si>
    <t xml:space="preserve">задача </t>
  </si>
  <si>
    <t xml:space="preserve">мероприятие  </t>
  </si>
  <si>
    <t xml:space="preserve">плановый результат  </t>
  </si>
  <si>
    <t xml:space="preserve">срок исполнения  </t>
  </si>
  <si>
    <t>2.3.Дебиторская задолженность по выданным авансам за счет доходов, полученных от платной и иной приносящей доход  деятельности, всего:</t>
  </si>
  <si>
    <t>в том числе:</t>
  </si>
  <si>
    <t>2.3.1.по выданным авансам на услуги связи</t>
  </si>
  <si>
    <t xml:space="preserve">2.3.2.по выданным авансам на транспортные услуги </t>
  </si>
  <si>
    <t>2.3.3.по выданным авансам на коммунальные услуги</t>
  </si>
  <si>
    <t>2.3.4.по выданным авансам на услуги по  содержанию имущества</t>
  </si>
  <si>
    <t>2.3.5.по выданным авансам на прочие услуги</t>
  </si>
  <si>
    <t>2.3.6.по выданным авансам на приобретение основных средств</t>
  </si>
  <si>
    <t>2.3.7.по выданным авансам на приобретение нематериальных активов</t>
  </si>
  <si>
    <t xml:space="preserve">2.3.8.по выданным авансам на приобретение непроизведенных активов </t>
  </si>
  <si>
    <t>2.3.9.по выданным авансам на приобретение материальных запасов</t>
  </si>
  <si>
    <t>2.3.10.по выданным авансам на прочие расходы</t>
  </si>
  <si>
    <t>III.Обязательства, всего:</t>
  </si>
  <si>
    <t>из них:</t>
  </si>
  <si>
    <t>3.1.Просроченная кредиторская задолженность</t>
  </si>
  <si>
    <t>3.2.Кредиторская задолженность по расчетам с поставщиками и подрядчиками за счет средств окружного бюджета, всего:</t>
  </si>
  <si>
    <t>3.2.1.по начислениям на выплаты по оплате труда</t>
  </si>
  <si>
    <t>3.2.2.по оплате  услуг связи</t>
  </si>
  <si>
    <t xml:space="preserve">3.2.3.по оплате  транспортных  услуг </t>
  </si>
  <si>
    <t>3.2.4.по оплате  коммунальных  услуг</t>
  </si>
  <si>
    <t>3.2.5.по оплате  услуг по  содержанию имущества</t>
  </si>
  <si>
    <t>3.2.6.по оплате  прочих  услуг</t>
  </si>
  <si>
    <t>3.2.7.по приобретению  основных средств</t>
  </si>
  <si>
    <t>3.2.8.по приобретению  нематериальных активов</t>
  </si>
  <si>
    <t xml:space="preserve">3.2.9.по  приобретению  непроизведенных активов </t>
  </si>
  <si>
    <t>3.2.10.по приобретению  материальных запасов</t>
  </si>
  <si>
    <t>3.2.11.по оплате  прочих  расходов</t>
  </si>
  <si>
    <t>3.2.12.по платежам в бюджет</t>
  </si>
  <si>
    <t>3.2.13.по прочим расчетам с кредиторами</t>
  </si>
  <si>
    <t>3.3.Кредиторская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</si>
  <si>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3.3.1.по начислениям на выплаты по оплате труда</t>
  </si>
  <si>
    <t>3.3.2.по оплате  услуг  связи</t>
  </si>
  <si>
    <t xml:space="preserve">3.3.3.по оплате  транспортных  услуг </t>
  </si>
  <si>
    <t>3.3.4.по оплате  коммунальных  услуг</t>
  </si>
  <si>
    <t>3.3.5.по оплате  услуг по  содержанию  имущества</t>
  </si>
  <si>
    <t>3.3.6.по оплате  прочих  услуг</t>
  </si>
  <si>
    <t>3.3.7.по приобретению  основных средств</t>
  </si>
  <si>
    <t>3.3.8.по приобретению  нематериальных активов</t>
  </si>
  <si>
    <t xml:space="preserve">3.3.9.по  приобретению  непроизведенных активов </t>
  </si>
  <si>
    <t>3.3.10.по  приобретению  материальных запасов</t>
  </si>
  <si>
    <t>3.3.11.по оплате  прочих  расходов</t>
  </si>
  <si>
    <t>ИНН/КПП</t>
  </si>
  <si>
    <t>Наименование показателя</t>
  </si>
  <si>
    <t>Сумма</t>
  </si>
  <si>
    <t>I. Нефинансовые активы, всего:</t>
  </si>
  <si>
    <t>1.1.Общая балансовая стоимость недвижимого государственного имущества, всего:</t>
  </si>
  <si>
    <t>1.1.1.Стоимость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</si>
  <si>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1.1.2.Стоимость имущества, приобретенного государственным бюджетным учреждением (подразделением) за счет выделенных собственником имущества учреждению  средств</t>
  </si>
  <si>
    <t>1.1.3.Стоимость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</si>
  <si>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1.1.4.Остаточная стоимость недвижимого государственного имущества</t>
  </si>
  <si>
    <t>1.2.Общая балансовая стоимость движимого государственного имущества, всего:</t>
  </si>
  <si>
    <t>В том числе:</t>
  </si>
  <si>
    <t>1.2.1.Общая балансовая стоимость особо ценного движимого имущества</t>
  </si>
  <si>
    <t>1.2.2.Остаточная стоимость особо ценного движимого имущества</t>
  </si>
  <si>
    <t>II.Финансовые активы, всего:</t>
  </si>
  <si>
    <t>2.1.Дебиторская задолженность по доходам, полученным за счет средств окружного бюджета</t>
  </si>
  <si>
    <t>2.2.Дебиторская задолженность по выданным авансам, полученным за счет средств окружного бюджета, всего:</t>
  </si>
  <si>
    <t>в тот числе:</t>
  </si>
  <si>
    <t>2.2.1.по выданным авансам на услуги связи</t>
  </si>
  <si>
    <t xml:space="preserve">2.2.2.по выданным авансам на транспортные услуги </t>
  </si>
  <si>
    <t>2.2.3.по выданным авансам на коммунальные услуги</t>
  </si>
  <si>
    <t>2.2.4.по выданным авансам на услуги по содержанию имущества</t>
  </si>
  <si>
    <t>2.2.5.по выданным авансам на прочие услуги</t>
  </si>
  <si>
    <t>2.2.6.по выданным авансам на приобретение основных средств</t>
  </si>
  <si>
    <t>2.2.7.по выданным авансам на приобретение нематериальных активов</t>
  </si>
  <si>
    <t xml:space="preserve">2.2.8.по выданным авансам на приобретение непроизведенных активов </t>
  </si>
  <si>
    <t>2.2.9.по выданным авансам на приобретение материальных запасов</t>
  </si>
  <si>
    <t>2.2.10.по выданным авансам на прочие расходы</t>
  </si>
  <si>
    <t>3.3.12.по платежам в бюджет</t>
  </si>
  <si>
    <t>3.3.13.по прочим расчетам с кредиторами</t>
  </si>
  <si>
    <t>Код бюджетной классификации операции сектора государственного управления</t>
  </si>
  <si>
    <t>Планируемый остаток средств на начало планируемого года</t>
  </si>
  <si>
    <t>Х</t>
  </si>
  <si>
    <t>Планируемый остаток средств на конец планируемого года</t>
  </si>
  <si>
    <t>Оплата труда и начисления на выплаты по оплате труда, всего:</t>
  </si>
  <si>
    <t>Прочие выплаты</t>
  </si>
  <si>
    <t>Оплата работ, услуг,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</si>
  <si>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</si>
  <si>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</si>
  <si>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</si>
  <si>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</si>
  <si>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</si>
  <si>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</si>
  <si>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</si>
  <si>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</si>
  <si>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Поступление нефинансовых активов, всего: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</si>
  <si>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</si>
  <si>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</si>
  <si>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</si>
  <si>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</si>
  <si>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Дата</t>
  </si>
  <si>
    <t>по ОКПО</t>
  </si>
  <si>
    <t>Единица измерения: руб.</t>
  </si>
  <si>
    <t>по ОКЕИ</t>
  </si>
  <si>
    <t>5. Поступления от иной приносящей доход деятельности</t>
  </si>
  <si>
    <t xml:space="preserve">(или автономного) учреждения </t>
  </si>
  <si>
    <t>(подразделения)</t>
  </si>
  <si>
    <t xml:space="preserve">       </t>
  </si>
  <si>
    <t>Городской округ Город Нарьян-Мар"</t>
  </si>
  <si>
    <t>2. Показатели финансового состояния бюджетного (или автономного) учреждения (подразделения)</t>
  </si>
  <si>
    <t xml:space="preserve">3. Поступления от оказания бюджетным учреждением подразделением) услуг (выполнения работ), предоставление которых  для физических и юридических лиц осуществляется на платной  основе
</t>
  </si>
  <si>
    <t>Поступления, в том числе:</t>
  </si>
  <si>
    <t xml:space="preserve">(подпись)                  </t>
  </si>
  <si>
    <t xml:space="preserve">                                </t>
  </si>
  <si>
    <t>13</t>
  </si>
  <si>
    <t>мая</t>
  </si>
  <si>
    <t>29</t>
  </si>
  <si>
    <t>8301020245 / 298306001</t>
  </si>
  <si>
    <t xml:space="preserve">Управление образования, молодежной политики и  </t>
  </si>
  <si>
    <t xml:space="preserve">спорта Администрации муниципального образования   </t>
  </si>
  <si>
    <t>«Городской округ «Город Нарьян-Мар»</t>
  </si>
  <si>
    <r>
      <t xml:space="preserve"> </t>
    </r>
    <r>
      <rPr>
        <b/>
        <sz val="8"/>
        <color indexed="8"/>
        <rFont val="Times New Roman"/>
        <family val="1"/>
      </rPr>
      <t>Муниципальное бюджетное общеобразовательное учреждение  "Средняя общеобразовательная школа № 4 г. Нарьян- Мара"</t>
    </r>
  </si>
  <si>
    <t>166000 НАО г.Нарьян-Мар проезд капитана Матросова  дом 1</t>
  </si>
  <si>
    <t>212/833</t>
  </si>
  <si>
    <t>На  приобретение основных средств</t>
  </si>
  <si>
    <t>Модернизация региональных  систем общего  образования</t>
  </si>
  <si>
    <t>Субсидия на организацию и обеспечение  одноразового питания учащихся в муниципальных образовательных учреждениях ( за счет средств окружного бюджета)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</si>
  <si>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</si>
  <si>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</si>
  <si>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Субсидия на финансовое обеспечение выполнения муниципального  задания на оказание муниципальных  услуг ( за счет средств областного бюджета)</t>
  </si>
  <si>
    <t>Субсидия на финансовое обеспечение выполнения муниципального  задания на оказание муниципальных  услуг ( за счет средств городского бюджета)</t>
  </si>
  <si>
    <t>Субсидия бюджетному учреждению МО "Городской округ "Город Нарьян-Мар" на финансовое обеспечение выполнения муниципального  задания на оказание муниципальных  услуг ( за счет средств городского бюджета)- оздоровление детей</t>
  </si>
  <si>
    <t xml:space="preserve">1. Сведения о деятельности бюджетного учреждения </t>
  </si>
  <si>
    <t xml:space="preserve">Муниципальное бюджетное общеобразовательное учреждение  "Средняя общеобразовательная школа № 4 г. Нарьян- Мара" учреждена Постановлением Главы администрации г.Нарьян-Мара  от 05.01.1994года № 5 и является  муниципальным гражданским светским некоммерческим средним общеобразовательным учреждением.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</si>
  <si>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</si>
  <si>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1.1. </t>
    </r>
    <r>
      <rPr>
        <b/>
        <sz val="16"/>
        <rFont val="Times New Roman"/>
        <family val="1"/>
      </rPr>
      <t>Цели деятельности бюджетного учреждения в соответствии с федеральными законами, иными нормативными (правовыми) актами и уставом учреждения:</t>
    </r>
  </si>
  <si>
    <t>- обеспечение гарантий права на образование;</t>
  </si>
  <si>
    <t>- осуществление образовательного процесса;</t>
  </si>
  <si>
    <t>- формирование культуры личности обучающихся на основе усвоения обязательного минимума содержания общеобразовательных программ;</t>
  </si>
  <si>
    <t>- охрана жизни обучающихся во время образовательного процесса;</t>
  </si>
  <si>
    <t>- охрана и укрепление психического и физического здоровья обучающихся;</t>
  </si>
  <si>
    <t>- интеллектуальное и эмоциональное развитие обучающихся;</t>
  </si>
  <si>
    <t>- адаптация обучающихся к жизни в обществе; создание основы для осоз­нанного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семье;</t>
  </si>
  <si>
    <t>- формирование у обучающихся навыков и привычек здорового образа жизни.</t>
  </si>
  <si>
    <t>Применительно к реализации системы мер профилактики безнадзорности и правонарушений несовершеннолетних Школа выполняет следующие задачи:</t>
  </si>
  <si>
    <t>- оказывает социально-психологическую и педагогическую помощь несовершен­нолетним, имеющим отклонения в развитии или поведении либо проблемы в обучении;</t>
  </si>
  <si>
    <t>- выявляет несовершеннолетних, находящихся в социально опасном положении, а также не посещающих или систематически пропускающих по неуважительным причинам занятия в образовательных учреждениях, принимает меры по их воспитанию и получению ими основного общего образования;</t>
  </si>
  <si>
    <t>- выявляет семьи, находящиеся в социально опасном положении, и оказывает им помощь в обучении и воспитании детей;</t>
  </si>
  <si>
    <t>- обеспечивает организацию в образовательных учреждениях общедоступных спортивных секций, технических и иных кружков, клубов и привлечение к участию в них несовершеннолетних;</t>
  </si>
  <si>
    <t>- осуществляет меры по реализации программ и методик, направленных на фор­мирование законопослушного поведения несовершеннолетних.</t>
  </si>
  <si>
    <t xml:space="preserve">1.2. Виды деятельности бюджетного учреждения, относящиеся к его основным видам деятельности в соответствии с уставом: </t>
  </si>
  <si>
    <t>Учреждение осуществляет обучение и воспитание в интересах личности, общества, государства, обеспечивает охрану здоровья и создание благоприятных условий для разностороннего развития личности, в том числе возможности удовлетворения по­требности обучающегося в самообразовании и получении дополнительного образования.</t>
  </si>
  <si>
    <t xml:space="preserve">Основными видами деятельности Учреждения, на осуществление (выполнение, оказание) которых формируется муниципальное задание, являются: </t>
  </si>
  <si>
    <t>1. Реализация   общеобразовательных программ начального общего, основного общего  и среднего (полного) общего образования;</t>
  </si>
  <si>
    <t>2. Реализация общеобразовательных программ среднего (полного) общего образования углубленной подготовки;</t>
  </si>
  <si>
    <t>3. Реализация дополнительных образовательных программ;</t>
  </si>
  <si>
    <t>4. Реализация программ профессиональной подготовки;</t>
  </si>
  <si>
    <t>5. Реализация экспериментальных проектов;</t>
  </si>
  <si>
    <t>6. Реализация специальных (коррекционных) образовательных программ;</t>
  </si>
  <si>
    <t>7. Организация проведения общественно значимых мероприятий в сфере образования;</t>
  </si>
  <si>
    <t>8. Организация и проведение мероприятий для детей.</t>
  </si>
  <si>
    <r>
  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  </r>
    <r>
      <rPr>
        <sz val="16"/>
        <rFont val="Times New Roman"/>
        <family val="1"/>
      </rPr>
      <t>.</t>
    </r>
  </si>
  <si>
    <t>Платные дополнительные образовательные услуги:</t>
  </si>
  <si>
    <t>1. Занятия с логопедом; дефектологом; психологом;</t>
  </si>
  <si>
    <t>2. Музыкально-ритмические занятия;</t>
  </si>
  <si>
    <t xml:space="preserve">3. Углубленное изучение иностранного языка, других дисциплин; </t>
  </si>
  <si>
    <t>4. Кружки, секции, студии, группы;</t>
  </si>
  <si>
    <t>5. Предшкольная подготовка (группы по адаптации детей к школьным условиям);</t>
  </si>
  <si>
    <t>6. Подготовка к поступлению в средние специальные учебные заведения;</t>
  </si>
  <si>
    <t>7. Довузовская подготовка (курсы подготовки к поступлению в ВУЗы);</t>
  </si>
  <si>
    <t>Прочие платные услуги (не относящиеся к образовательным):</t>
  </si>
  <si>
    <t>8. Услуги питания школьной столовой;</t>
  </si>
  <si>
    <t>9. Предоставление недвижимого (помещений) и движимого имущества (оборудование, инвентарь, прочие ТМЦ) в аренду;</t>
  </si>
  <si>
    <t>10. услуги автотранспорта;</t>
  </si>
  <si>
    <t>11. медицинские услуги;</t>
  </si>
  <si>
    <t>12. стоматологические услуги;</t>
  </si>
  <si>
    <t xml:space="preserve">13. физкультурно-оздоровительные услуги.   </t>
  </si>
  <si>
    <t>Конкретный перечень платных услуг составляется с учётом потребительского спроса, материально-технических и организационных возможностей Учреждения.</t>
  </si>
  <si>
    <r>
      <t>Предметом деятельности</t>
    </r>
    <r>
      <rPr>
        <sz val="16"/>
        <rFont val="Times New Roman"/>
        <family val="1"/>
      </rPr>
      <t xml:space="preserve"> Учреждения является обеспечение удовлетворения потребности детей в образовании. Основная уставная деятельность Учреждения направлена на достижение обучающимися начального общего, основного общего и среднего (полного) общего образования в соответствии с требованиями федерального государственного образовательного стандарта. </t>
    </r>
  </si>
  <si>
    <t>Школа в своей деятельности обеспечивает достижение следующих целей:</t>
  </si>
  <si>
    <t>Савина М.Ю</t>
  </si>
  <si>
    <t>Светлакова Н.П</t>
  </si>
  <si>
    <t>"29" мая 2013 г.</t>
  </si>
  <si>
    <t xml:space="preserve">Руководитель бюджетного учреждения    (уполномоченное лицо) </t>
  </si>
  <si>
    <t xml:space="preserve">               Исполнитель                                                       </t>
  </si>
  <si>
    <t xml:space="preserve">               тел.2-16-66</t>
  </si>
  <si>
    <t>Платные дополнительные образовательные услуги</t>
  </si>
  <si>
    <t>Услуги питания школьной столовой;</t>
  </si>
  <si>
    <t xml:space="preserve">физкультурно-оздоровительные услуги.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</si>
</sst>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left" indent="6"/>
    </xf>
    <xf numFmtId="0" fontId="3" fillId="0" borderId="0" xfId="0" applyFont="1" applyAlignment="1">
      <alignment horizontal="left" indent="6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4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16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4" fontId="3" fillId="0" borderId="13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22" fillId="0" borderId="0" xfId="0" applyFont="1" applyAlignment="1">
      <alignment wrapText="1"/>
    </xf>
    <xf numFmtId="0" fontId="20" fillId="0" borderId="0" xfId="0" applyFont="1" applyAlignment="1">
      <alignment/>
    </xf>
    <xf numFmtId="4" fontId="21" fillId="33" borderId="12" xfId="0" applyNumberFormat="1" applyFont="1" applyFill="1" applyBorder="1" applyAlignment="1">
      <alignment vertical="top" wrapText="1"/>
    </xf>
    <xf numFmtId="4" fontId="21" fillId="0" borderId="12" xfId="0" applyNumberFormat="1" applyFont="1" applyBorder="1" applyAlignment="1">
      <alignment vertical="top" wrapText="1"/>
    </xf>
    <xf numFmtId="4" fontId="21" fillId="34" borderId="12" xfId="0" applyNumberFormat="1" applyFont="1" applyFill="1" applyBorder="1" applyAlignment="1">
      <alignment vertical="top" wrapText="1"/>
    </xf>
    <xf numFmtId="4" fontId="21" fillId="0" borderId="10" xfId="0" applyNumberFormat="1" applyFont="1" applyBorder="1" applyAlignment="1">
      <alignment vertical="top" wrapText="1"/>
    </xf>
    <xf numFmtId="4" fontId="21" fillId="0" borderId="13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center" vertical="top" wrapText="1"/>
    </xf>
    <xf numFmtId="4" fontId="2" fillId="34" borderId="12" xfId="0" applyNumberFormat="1" applyFont="1" applyFill="1" applyBorder="1" applyAlignment="1">
      <alignment vertical="top" wrapText="1"/>
    </xf>
    <xf numFmtId="4" fontId="2" fillId="0" borderId="12" xfId="0" applyNumberFormat="1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justify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/>
    </xf>
    <xf numFmtId="14" fontId="14" fillId="0" borderId="18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49" fontId="13" fillId="0" borderId="16" xfId="0" applyNumberFormat="1" applyFont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justify" wrapText="1"/>
    </xf>
    <xf numFmtId="49" fontId="12" fillId="0" borderId="16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10" fillId="0" borderId="16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9" fillId="0" borderId="0" xfId="0" applyFont="1" applyAlignment="1">
      <alignment horizontal="center" wrapText="1"/>
    </xf>
    <xf numFmtId="0" fontId="2" fillId="0" borderId="2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0" xfId="0" applyFont="1" applyBorder="1" applyAlignment="1">
      <alignment horizontal="left" vertical="justify" wrapText="1"/>
    </xf>
    <xf numFmtId="0" fontId="19" fillId="0" borderId="21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8" fillId="35" borderId="21" xfId="0" applyFont="1" applyFill="1" applyBorder="1" applyAlignment="1">
      <alignment horizontal="center" vertical="top" wrapText="1"/>
    </xf>
    <xf numFmtId="0" fontId="18" fillId="35" borderId="25" xfId="0" applyFont="1" applyFill="1" applyBorder="1" applyAlignment="1">
      <alignment horizontal="center" vertical="top" wrapText="1"/>
    </xf>
    <xf numFmtId="0" fontId="18" fillId="35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&#1099;%202013&#1075;\&#1055;&#1083;&#1072;&#1085;%20&#1092;&#1080;&#1085;.&#1083;&#1077;&#1103;&#1090;&#1077;&#1083;&#1100;&#1085;&#1086;&#1089;&#1090;&#1080;%20&#1085;&#1072;%202013&#1075;\28.05.13\2013&#1075;%20&#1087;&#1086;%20&#1082;&#1074;&#1072;&#1088;&#1090;&#1072;&#1083;&#1072;&#1084;%20%20&#1076;&#1083;&#1103;%20&#1043;&#1054;&#1056;&#1054;&#1053;&#1054;%2028.05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ХД 2013г"/>
      <sheetName val="Свод Квартальный"/>
      <sheetName val="%"/>
      <sheetName val="1кв"/>
      <sheetName val="2кв"/>
      <sheetName val="3кв"/>
      <sheetName val="4кв"/>
      <sheetName val="Кл Обл"/>
      <sheetName val="Кл.Фед"/>
      <sheetName val="Иные цели"/>
      <sheetName val="субвенция"/>
      <sheetName val="город"/>
      <sheetName val="округ"/>
    </sheetNames>
    <sheetDataSet>
      <sheetData sheetId="0">
        <row r="8">
          <cell r="D8">
            <v>61979500</v>
          </cell>
          <cell r="O8">
            <v>994531.1799999999</v>
          </cell>
          <cell r="P8">
            <v>700000</v>
          </cell>
        </row>
        <row r="9">
          <cell r="D9">
            <v>2376500</v>
          </cell>
          <cell r="O9">
            <v>0</v>
          </cell>
        </row>
        <row r="11">
          <cell r="D11">
            <v>2602300</v>
          </cell>
          <cell r="O11">
            <v>0</v>
          </cell>
        </row>
        <row r="12">
          <cell r="D12">
            <v>158400</v>
          </cell>
          <cell r="O12">
            <v>0</v>
          </cell>
        </row>
        <row r="15">
          <cell r="D15">
            <v>45900</v>
          </cell>
          <cell r="O15">
            <v>0</v>
          </cell>
        </row>
        <row r="17">
          <cell r="D17">
            <v>6000</v>
          </cell>
          <cell r="O17">
            <v>0</v>
          </cell>
        </row>
        <row r="18">
          <cell r="D18">
            <v>16059050</v>
          </cell>
          <cell r="O18">
            <v>276992.82</v>
          </cell>
          <cell r="P18">
            <v>196000</v>
          </cell>
        </row>
        <row r="19">
          <cell r="D19">
            <v>687450</v>
          </cell>
          <cell r="O19">
            <v>0</v>
          </cell>
        </row>
        <row r="21">
          <cell r="D21">
            <v>355000</v>
          </cell>
          <cell r="O21">
            <v>0</v>
          </cell>
          <cell r="P21">
            <v>0</v>
          </cell>
        </row>
        <row r="23">
          <cell r="D23">
            <v>0</v>
          </cell>
          <cell r="O23">
            <v>0</v>
          </cell>
        </row>
        <row r="24">
          <cell r="D24">
            <v>96700</v>
          </cell>
          <cell r="O24">
            <v>0</v>
          </cell>
        </row>
        <row r="25">
          <cell r="D25">
            <v>341796</v>
          </cell>
          <cell r="O25">
            <v>0</v>
          </cell>
        </row>
        <row r="27">
          <cell r="D27">
            <v>2750000</v>
          </cell>
          <cell r="O27">
            <v>0</v>
          </cell>
        </row>
        <row r="29">
          <cell r="D29">
            <v>1744897</v>
          </cell>
          <cell r="O29">
            <v>0</v>
          </cell>
        </row>
        <row r="30">
          <cell r="D30">
            <v>670000</v>
          </cell>
          <cell r="O30">
            <v>0</v>
          </cell>
        </row>
        <row r="31">
          <cell r="D31">
            <v>0</v>
          </cell>
        </row>
        <row r="34">
          <cell r="D34">
            <v>200000</v>
          </cell>
          <cell r="O34">
            <v>0</v>
          </cell>
        </row>
        <row r="35">
          <cell r="D35">
            <v>4265223.67</v>
          </cell>
          <cell r="O35">
            <v>0</v>
          </cell>
          <cell r="P35">
            <v>0</v>
          </cell>
        </row>
        <row r="36">
          <cell r="D36">
            <v>0</v>
          </cell>
          <cell r="O36">
            <v>0</v>
          </cell>
          <cell r="P36">
            <v>0</v>
          </cell>
        </row>
        <row r="37">
          <cell r="D37">
            <v>2131200</v>
          </cell>
          <cell r="O37">
            <v>0</v>
          </cell>
          <cell r="P37">
            <v>100000</v>
          </cell>
        </row>
        <row r="39">
          <cell r="D39">
            <v>100000</v>
          </cell>
          <cell r="O39">
            <v>0</v>
          </cell>
        </row>
        <row r="40">
          <cell r="D40">
            <v>1813715.18</v>
          </cell>
          <cell r="O40">
            <v>0</v>
          </cell>
        </row>
        <row r="41">
          <cell r="D41">
            <v>60000</v>
          </cell>
          <cell r="O41">
            <v>0</v>
          </cell>
        </row>
        <row r="42">
          <cell r="D42">
            <v>6200</v>
          </cell>
          <cell r="O42">
            <v>0</v>
          </cell>
        </row>
        <row r="43">
          <cell r="D43">
            <v>170760</v>
          </cell>
          <cell r="O43">
            <v>100000</v>
          </cell>
        </row>
        <row r="44">
          <cell r="D44">
            <v>160000</v>
          </cell>
          <cell r="O44">
            <v>0</v>
          </cell>
        </row>
        <row r="45">
          <cell r="D45">
            <v>899110</v>
          </cell>
          <cell r="O45">
            <v>0</v>
          </cell>
        </row>
        <row r="59">
          <cell r="D59">
            <v>115100</v>
          </cell>
          <cell r="O59">
            <v>0</v>
          </cell>
        </row>
        <row r="60">
          <cell r="D60">
            <v>0</v>
          </cell>
          <cell r="O60">
            <v>0</v>
          </cell>
        </row>
        <row r="63">
          <cell r="D63">
            <v>0</v>
          </cell>
          <cell r="O63">
            <v>0</v>
          </cell>
        </row>
        <row r="64">
          <cell r="D64">
            <v>0</v>
          </cell>
          <cell r="O64">
            <v>0</v>
          </cell>
        </row>
        <row r="65">
          <cell r="D65">
            <v>4248064</v>
          </cell>
          <cell r="O65">
            <v>0</v>
          </cell>
        </row>
        <row r="69">
          <cell r="D69">
            <v>700000</v>
          </cell>
          <cell r="O69">
            <v>0</v>
          </cell>
        </row>
        <row r="70">
          <cell r="D70">
            <v>0</v>
          </cell>
          <cell r="O70">
            <v>0</v>
          </cell>
        </row>
        <row r="71">
          <cell r="D71">
            <v>700000</v>
          </cell>
          <cell r="O71">
            <v>711303</v>
          </cell>
          <cell r="P71">
            <v>60000</v>
          </cell>
        </row>
        <row r="72">
          <cell r="D72">
            <v>0</v>
          </cell>
          <cell r="O72">
            <v>0</v>
          </cell>
        </row>
        <row r="74">
          <cell r="D74">
            <v>55700</v>
          </cell>
          <cell r="O74">
            <v>0</v>
          </cell>
        </row>
        <row r="75">
          <cell r="D75">
            <v>153500</v>
          </cell>
          <cell r="O75">
            <v>0</v>
          </cell>
        </row>
        <row r="76">
          <cell r="D76">
            <v>857850</v>
          </cell>
          <cell r="O76">
            <v>0</v>
          </cell>
        </row>
        <row r="77">
          <cell r="D77">
            <v>8904000</v>
          </cell>
          <cell r="O77">
            <v>0</v>
          </cell>
          <cell r="P77">
            <v>809934.76</v>
          </cell>
        </row>
        <row r="79">
          <cell r="D79">
            <v>70000</v>
          </cell>
          <cell r="O79">
            <v>0</v>
          </cell>
        </row>
        <row r="80">
          <cell r="D80">
            <v>1424291</v>
          </cell>
          <cell r="O80">
            <v>0</v>
          </cell>
          <cell r="P80">
            <v>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2"/>
  <sheetViews>
    <sheetView view="pageBreakPreview" zoomScaleSheetLayoutView="100" zoomScalePageLayoutView="0" workbookViewId="0" topLeftCell="A22">
      <selection activeCell="BK33" sqref="BK33"/>
    </sheetView>
  </sheetViews>
  <sheetFormatPr defaultColWidth="9.140625" defaultRowHeight="15"/>
  <cols>
    <col min="1" max="32" width="0.85546875" style="18" customWidth="1"/>
    <col min="33" max="33" width="1.1484375" style="18" customWidth="1"/>
    <col min="34" max="34" width="0.9921875" style="18" customWidth="1"/>
    <col min="35" max="36" width="0.85546875" style="18" customWidth="1"/>
    <col min="37" max="37" width="0.9921875" style="18" customWidth="1"/>
    <col min="38" max="38" width="0.85546875" style="18" hidden="1" customWidth="1"/>
    <col min="39" max="103" width="0.85546875" style="18" customWidth="1"/>
    <col min="104" max="104" width="1.421875" style="0" customWidth="1"/>
    <col min="106" max="106" width="9.57421875" style="0" customWidth="1"/>
  </cols>
  <sheetData>
    <row r="1" spans="1:104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BN1" s="19"/>
      <c r="BO1" s="19"/>
      <c r="BP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V1" s="19"/>
      <c r="CW1" s="34"/>
      <c r="CY1" s="19"/>
      <c r="CZ1" s="47" t="s">
        <v>12</v>
      </c>
    </row>
    <row r="2" spans="1:104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U2" s="19"/>
      <c r="CV2" s="19"/>
      <c r="CW2" s="34"/>
      <c r="CY2" s="19"/>
      <c r="CZ2" s="47" t="s">
        <v>18</v>
      </c>
    </row>
    <row r="3" spans="1:104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U3" s="19"/>
      <c r="CV3" s="19"/>
      <c r="CW3" s="34"/>
      <c r="CY3" s="19"/>
      <c r="CZ3" s="47" t="s">
        <v>19</v>
      </c>
    </row>
    <row r="4" spans="1:104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U4" s="19"/>
      <c r="CV4" s="19"/>
      <c r="CW4" s="34"/>
      <c r="CY4" s="19"/>
      <c r="CZ4" s="47" t="s">
        <v>20</v>
      </c>
    </row>
    <row r="5" spans="1:104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U5" s="19"/>
      <c r="CV5" s="19"/>
      <c r="CW5" s="34"/>
      <c r="CY5" s="19"/>
      <c r="CZ5" s="47" t="s">
        <v>21</v>
      </c>
    </row>
    <row r="6" spans="1:104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U6" s="19"/>
      <c r="CV6" s="19"/>
      <c r="CW6" s="34"/>
      <c r="CY6" s="19"/>
      <c r="CZ6" s="47" t="s">
        <v>22</v>
      </c>
    </row>
    <row r="7" spans="1:104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U7" s="19"/>
      <c r="CV7" s="19"/>
      <c r="CW7" s="34"/>
      <c r="CY7" s="19"/>
      <c r="CZ7" s="47" t="s">
        <v>23</v>
      </c>
    </row>
    <row r="8" spans="1:104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U8" s="19"/>
      <c r="CV8" s="19"/>
      <c r="CW8" s="34"/>
      <c r="CY8" s="19"/>
      <c r="CZ8" s="47" t="s">
        <v>24</v>
      </c>
    </row>
    <row r="9" spans="1:104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BL9" s="45" t="s">
        <v>217</v>
      </c>
      <c r="BM9" s="45"/>
      <c r="BN9" s="45"/>
      <c r="BO9" s="45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34" t="s">
        <v>218</v>
      </c>
    </row>
    <row r="10" spans="1:103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</row>
    <row r="11" spans="62:102" ht="15">
      <c r="BJ11" s="90" t="s">
        <v>7</v>
      </c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</row>
    <row r="12" spans="62:102" ht="15"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</row>
    <row r="13" spans="62:103" ht="24.75" customHeight="1">
      <c r="BJ13" s="92" t="s">
        <v>17</v>
      </c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/>
    </row>
    <row r="14" spans="62:103" ht="15"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21"/>
      <c r="BZ14" s="2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/>
    </row>
    <row r="15" spans="1:103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93" t="s">
        <v>8</v>
      </c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22"/>
      <c r="BZ15" s="22"/>
      <c r="CA15" s="93" t="s">
        <v>9</v>
      </c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/>
    </row>
    <row r="16" spans="65:103" ht="15">
      <c r="BM16" s="20" t="s">
        <v>10</v>
      </c>
      <c r="BN16" s="94"/>
      <c r="BO16" s="94"/>
      <c r="BP16" s="94"/>
      <c r="BQ16" s="94"/>
      <c r="BR16" s="18" t="s">
        <v>10</v>
      </c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108">
        <v>20</v>
      </c>
      <c r="CN16" s="108"/>
      <c r="CO16" s="108"/>
      <c r="CP16" s="108"/>
      <c r="CQ16" s="109"/>
      <c r="CR16" s="109"/>
      <c r="CS16" s="109"/>
      <c r="CT16" s="18" t="s">
        <v>11</v>
      </c>
      <c r="CY16"/>
    </row>
    <row r="17" spans="68:103" ht="15"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</row>
    <row r="18" spans="1:103" ht="16.5">
      <c r="A18"/>
      <c r="B18"/>
      <c r="C18"/>
      <c r="D18"/>
      <c r="E18" s="110" t="s">
        <v>25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/>
      <c r="CO18"/>
      <c r="CP18"/>
      <c r="CQ18"/>
      <c r="CR18"/>
      <c r="CS18"/>
      <c r="CT18"/>
      <c r="CU18"/>
      <c r="CV18"/>
      <c r="CW18"/>
      <c r="CX18"/>
      <c r="CY18"/>
    </row>
    <row r="19" spans="1:103" ht="16.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4"/>
      <c r="AR19" s="24"/>
      <c r="AS19" s="23"/>
      <c r="AT19" s="23"/>
      <c r="AU19" s="23"/>
      <c r="AV19" s="23"/>
      <c r="AW19" s="23"/>
      <c r="AX19" s="23"/>
      <c r="AY19" s="23"/>
      <c r="AZ19" s="25" t="s">
        <v>13</v>
      </c>
      <c r="BA19" s="106" t="s">
        <v>224</v>
      </c>
      <c r="BB19" s="106"/>
      <c r="BC19" s="106"/>
      <c r="BD19" s="106"/>
      <c r="BE19" s="23" t="s">
        <v>14</v>
      </c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1" spans="91:103" ht="15">
      <c r="CM21"/>
      <c r="CN21"/>
      <c r="CO21"/>
      <c r="CP21"/>
      <c r="CQ21"/>
      <c r="CR21"/>
      <c r="CS21"/>
      <c r="CT21"/>
      <c r="CU21"/>
      <c r="CV21"/>
      <c r="CW21"/>
      <c r="CX21"/>
      <c r="CY21"/>
    </row>
    <row r="22" spans="76:104" ht="15">
      <c r="BX22" s="19" t="s">
        <v>15</v>
      </c>
      <c r="CN22" s="103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</row>
    <row r="23" spans="1:104" ht="15">
      <c r="A23" s="24"/>
      <c r="B23" s="26" t="s">
        <v>10</v>
      </c>
      <c r="C23" s="107" t="s">
        <v>226</v>
      </c>
      <c r="D23" s="107"/>
      <c r="E23" s="107"/>
      <c r="F23" s="107"/>
      <c r="G23" s="24" t="s">
        <v>10</v>
      </c>
      <c r="H23" s="24"/>
      <c r="I23" s="24"/>
      <c r="J23" s="107" t="s">
        <v>225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1">
        <v>20</v>
      </c>
      <c r="AC23" s="101"/>
      <c r="AD23" s="101"/>
      <c r="AE23" s="101"/>
      <c r="AF23" s="102" t="s">
        <v>224</v>
      </c>
      <c r="AG23" s="102"/>
      <c r="AH23" s="102"/>
      <c r="AI23" s="102"/>
      <c r="AJ23" s="24" t="s">
        <v>11</v>
      </c>
      <c r="AK23" s="24"/>
      <c r="AL23" s="24"/>
      <c r="CF23" s="19" t="s">
        <v>210</v>
      </c>
      <c r="CN23" s="95">
        <f ca="1">TODAY()</f>
        <v>41462</v>
      </c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7"/>
    </row>
    <row r="24" spans="92:104" ht="15">
      <c r="CN24" s="30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2"/>
    </row>
    <row r="25" spans="92:104" ht="15"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2"/>
    </row>
    <row r="26" spans="1:104" ht="16.5" customHeight="1">
      <c r="A26" s="18" t="s">
        <v>26</v>
      </c>
      <c r="AH26" s="58"/>
      <c r="AI26" s="105" t="s">
        <v>231</v>
      </c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9" t="s">
        <v>211</v>
      </c>
      <c r="CN26" s="98">
        <v>111111000000</v>
      </c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100"/>
    </row>
    <row r="27" spans="1:104" ht="13.5" customHeight="1">
      <c r="A27" s="18" t="s">
        <v>27</v>
      </c>
      <c r="AH27" s="58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N27" s="30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2"/>
    </row>
    <row r="28" spans="1:104" ht="15" customHeight="1">
      <c r="A28" s="18" t="s">
        <v>16</v>
      </c>
      <c r="AH28" s="58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N28" s="30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2"/>
    </row>
    <row r="29" spans="34:104" ht="15"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CN29" s="30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2"/>
    </row>
    <row r="30" spans="1:104" ht="15">
      <c r="A30" s="18" t="s">
        <v>161</v>
      </c>
      <c r="V30" s="104" t="s">
        <v>227</v>
      </c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CN30" s="30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2"/>
    </row>
    <row r="31" spans="1:104" ht="15">
      <c r="A31" s="27" t="s">
        <v>212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Y31" s="27"/>
      <c r="BZ31" s="27"/>
      <c r="CA31" s="27"/>
      <c r="CB31" s="27"/>
      <c r="CC31" s="28" t="s">
        <v>213</v>
      </c>
      <c r="CD31" s="27"/>
      <c r="CE31" s="27"/>
      <c r="CF31" s="27"/>
      <c r="CG31" s="27"/>
      <c r="CH31" s="27"/>
      <c r="CI31" s="27"/>
      <c r="CJ31" s="27"/>
      <c r="CK31" s="27"/>
      <c r="CN31" s="103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7"/>
    </row>
    <row r="32" spans="1:104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Y32" s="27"/>
      <c r="BZ32" s="27"/>
      <c r="CA32" s="27"/>
      <c r="CB32" s="27"/>
      <c r="CC32" s="28"/>
      <c r="CD32" s="27"/>
      <c r="CE32" s="27"/>
      <c r="CF32" s="27"/>
      <c r="CG32" s="27"/>
      <c r="CH32" s="27"/>
      <c r="CI32" s="27"/>
      <c r="CJ32" s="27"/>
      <c r="CK32" s="27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</row>
    <row r="33" spans="1:72" ht="16.5" customHeight="1">
      <c r="A33" s="89" t="s">
        <v>28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55" t="s">
        <v>228</v>
      </c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</row>
    <row r="34" spans="1:72" ht="16.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55" t="s">
        <v>229</v>
      </c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1:72" ht="16.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55" t="s">
        <v>230</v>
      </c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</row>
    <row r="36" spans="1:72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</row>
    <row r="37" ht="15">
      <c r="A37" s="18" t="s">
        <v>29</v>
      </c>
    </row>
    <row r="38" spans="1:72" ht="15">
      <c r="A38" s="18" t="s">
        <v>30</v>
      </c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1:72" ht="14.25" customHeight="1">
      <c r="A39" s="18" t="s">
        <v>215</v>
      </c>
      <c r="AH39" s="59" t="s">
        <v>232</v>
      </c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1:72" ht="14.25" customHeight="1">
      <c r="A40" s="18" t="s">
        <v>216</v>
      </c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</row>
    <row r="51" spans="1:103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</row>
    <row r="52" spans="1:103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</row>
  </sheetData>
  <sheetProtection/>
  <mergeCells count="24">
    <mergeCell ref="CN22:CZ22"/>
    <mergeCell ref="BA19:BD19"/>
    <mergeCell ref="C23:F23"/>
    <mergeCell ref="J23:AA23"/>
    <mergeCell ref="BU16:CL16"/>
    <mergeCell ref="CM16:CP16"/>
    <mergeCell ref="CQ16:CS16"/>
    <mergeCell ref="E18:CM18"/>
    <mergeCell ref="CN26:CZ26"/>
    <mergeCell ref="AB23:AE23"/>
    <mergeCell ref="AF23:AI23"/>
    <mergeCell ref="CN31:CZ31"/>
    <mergeCell ref="V30:BU30"/>
    <mergeCell ref="AI26:CB28"/>
    <mergeCell ref="A33:AG35"/>
    <mergeCell ref="BJ11:CX11"/>
    <mergeCell ref="BJ12:CX12"/>
    <mergeCell ref="BJ13:CX13"/>
    <mergeCell ref="BJ14:BX14"/>
    <mergeCell ref="CA14:CX14"/>
    <mergeCell ref="BJ15:BX15"/>
    <mergeCell ref="CA15:CX15"/>
    <mergeCell ref="BN16:BQ16"/>
    <mergeCell ref="CN23:CZ2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view="pageBreakPreview" zoomScale="60" zoomScalePageLayoutView="0" workbookViewId="0" topLeftCell="A1">
      <selection activeCell="A52" sqref="A52"/>
    </sheetView>
  </sheetViews>
  <sheetFormatPr defaultColWidth="9.140625" defaultRowHeight="15"/>
  <cols>
    <col min="1" max="1" width="133.8515625" style="71" customWidth="1"/>
    <col min="2" max="16384" width="9.140625" style="71" customWidth="1"/>
  </cols>
  <sheetData>
    <row r="1" ht="20.25">
      <c r="A1" s="70" t="s">
        <v>242</v>
      </c>
    </row>
    <row r="2" ht="20.25">
      <c r="A2" s="72"/>
    </row>
    <row r="3" ht="81">
      <c r="A3" s="73" t="s">
        <v>243</v>
      </c>
    </row>
    <row r="4" ht="8.25" customHeight="1">
      <c r="A4" s="74" t="s">
        <v>244</v>
      </c>
    </row>
    <row r="5" ht="40.5">
      <c r="A5" s="73" t="s">
        <v>245</v>
      </c>
    </row>
    <row r="6" ht="39" customHeight="1">
      <c r="A6" s="79" t="s">
        <v>289</v>
      </c>
    </row>
    <row r="7" ht="24" customHeight="1">
      <c r="A7" s="75" t="s">
        <v>246</v>
      </c>
    </row>
    <row r="8" ht="33" customHeight="1">
      <c r="A8" s="75" t="s">
        <v>247</v>
      </c>
    </row>
    <row r="9" ht="58.5" customHeight="1">
      <c r="A9" s="75" t="s">
        <v>248</v>
      </c>
    </row>
    <row r="10" ht="38.25" customHeight="1">
      <c r="A10" s="75" t="s">
        <v>249</v>
      </c>
    </row>
    <row r="11" ht="38.25" customHeight="1">
      <c r="A11" s="75" t="s">
        <v>250</v>
      </c>
    </row>
    <row r="12" ht="35.25" customHeight="1">
      <c r="A12" s="75" t="s">
        <v>251</v>
      </c>
    </row>
    <row r="13" ht="99.75" customHeight="1">
      <c r="A13" s="75" t="s">
        <v>252</v>
      </c>
    </row>
    <row r="14" ht="40.5" customHeight="1">
      <c r="A14" s="75" t="s">
        <v>253</v>
      </c>
    </row>
    <row r="15" ht="66" customHeight="1">
      <c r="A15" s="80" t="s">
        <v>254</v>
      </c>
    </row>
    <row r="16" ht="60.75" customHeight="1">
      <c r="A16" s="75" t="s">
        <v>255</v>
      </c>
    </row>
    <row r="17" ht="99.75" customHeight="1">
      <c r="A17" s="75" t="s">
        <v>256</v>
      </c>
    </row>
    <row r="18" ht="60.75" customHeight="1">
      <c r="A18" s="75" t="s">
        <v>257</v>
      </c>
    </row>
    <row r="19" ht="67.5" customHeight="1">
      <c r="A19" s="75" t="s">
        <v>258</v>
      </c>
    </row>
    <row r="20" ht="61.5" customHeight="1">
      <c r="A20" s="75" t="s">
        <v>259</v>
      </c>
    </row>
    <row r="21" ht="19.5" customHeight="1">
      <c r="A21" s="74"/>
    </row>
    <row r="22" ht="51.75" customHeight="1">
      <c r="A22" s="76" t="s">
        <v>260</v>
      </c>
    </row>
    <row r="23" ht="105" customHeight="1">
      <c r="A23" s="80" t="s">
        <v>288</v>
      </c>
    </row>
    <row r="24" ht="108.75" customHeight="1">
      <c r="A24" s="75" t="s">
        <v>261</v>
      </c>
    </row>
    <row r="25" ht="51" customHeight="1">
      <c r="A25" s="80" t="s">
        <v>262</v>
      </c>
    </row>
    <row r="26" ht="56.25" customHeight="1">
      <c r="A26" s="75" t="s">
        <v>263</v>
      </c>
    </row>
    <row r="27" ht="54.75" customHeight="1">
      <c r="A27" s="75" t="s">
        <v>264</v>
      </c>
    </row>
    <row r="28" ht="43.5" customHeight="1">
      <c r="A28" s="75" t="s">
        <v>265</v>
      </c>
    </row>
    <row r="29" ht="38.25" customHeight="1">
      <c r="A29" s="75" t="s">
        <v>266</v>
      </c>
    </row>
    <row r="30" ht="39.75" customHeight="1">
      <c r="A30" s="75" t="s">
        <v>267</v>
      </c>
    </row>
    <row r="31" ht="42" customHeight="1">
      <c r="A31" s="75" t="s">
        <v>268</v>
      </c>
    </row>
    <row r="32" spans="1:2" ht="45.75" customHeight="1">
      <c r="A32" s="111" t="s">
        <v>269</v>
      </c>
      <c r="B32" s="111"/>
    </row>
    <row r="33" spans="1:2" ht="42" customHeight="1">
      <c r="A33" s="77" t="s">
        <v>270</v>
      </c>
      <c r="B33" s="78"/>
    </row>
    <row r="34" spans="1:2" ht="20.25">
      <c r="A34" s="77"/>
      <c r="B34" s="78"/>
    </row>
    <row r="35" spans="1:2" ht="84" customHeight="1">
      <c r="A35" s="76" t="s">
        <v>271</v>
      </c>
      <c r="B35" s="76"/>
    </row>
    <row r="36" spans="1:2" ht="20.25">
      <c r="A36" s="77"/>
      <c r="B36" s="78"/>
    </row>
    <row r="37" spans="1:2" ht="20.25">
      <c r="A37" s="112" t="s">
        <v>272</v>
      </c>
      <c r="B37" s="112"/>
    </row>
    <row r="38" spans="1:2" ht="32.25" customHeight="1">
      <c r="A38" s="77" t="s">
        <v>273</v>
      </c>
      <c r="B38" s="78"/>
    </row>
    <row r="39" spans="1:2" ht="32.25" customHeight="1">
      <c r="A39" s="111" t="s">
        <v>274</v>
      </c>
      <c r="B39" s="111"/>
    </row>
    <row r="40" spans="1:2" ht="32.25" customHeight="1">
      <c r="A40" s="77" t="s">
        <v>275</v>
      </c>
      <c r="B40" s="78"/>
    </row>
    <row r="41" spans="1:2" ht="32.25" customHeight="1">
      <c r="A41" s="111" t="s">
        <v>276</v>
      </c>
      <c r="B41" s="111"/>
    </row>
    <row r="42" spans="1:2" ht="42" customHeight="1">
      <c r="A42" s="111" t="s">
        <v>277</v>
      </c>
      <c r="B42" s="111"/>
    </row>
    <row r="43" spans="1:2" ht="45" customHeight="1">
      <c r="A43" s="111" t="s">
        <v>278</v>
      </c>
      <c r="B43" s="111"/>
    </row>
    <row r="44" spans="1:2" ht="51" customHeight="1">
      <c r="A44" s="77" t="s">
        <v>279</v>
      </c>
      <c r="B44" s="78"/>
    </row>
    <row r="45" spans="1:2" ht="20.25">
      <c r="A45" s="77"/>
      <c r="B45" s="78"/>
    </row>
    <row r="46" spans="1:2" ht="28.5" customHeight="1">
      <c r="A46" s="81" t="s">
        <v>280</v>
      </c>
      <c r="B46" s="78"/>
    </row>
    <row r="47" spans="1:2" ht="33" customHeight="1">
      <c r="A47" s="77" t="s">
        <v>281</v>
      </c>
      <c r="B47" s="78"/>
    </row>
    <row r="48" spans="1:2" ht="54" customHeight="1">
      <c r="A48" s="73" t="s">
        <v>282</v>
      </c>
      <c r="B48" s="73"/>
    </row>
    <row r="49" spans="1:2" ht="32.25" customHeight="1">
      <c r="A49" s="77" t="s">
        <v>283</v>
      </c>
      <c r="B49" s="78"/>
    </row>
    <row r="50" spans="1:2" ht="32.25" customHeight="1">
      <c r="A50" s="77" t="s">
        <v>284</v>
      </c>
      <c r="B50" s="78"/>
    </row>
    <row r="51" spans="1:2" ht="32.25" customHeight="1">
      <c r="A51" s="77" t="s">
        <v>285</v>
      </c>
      <c r="B51" s="78"/>
    </row>
    <row r="52" spans="1:2" ht="33.75" customHeight="1">
      <c r="A52" s="77" t="s">
        <v>286</v>
      </c>
      <c r="B52" s="78"/>
    </row>
    <row r="53" spans="1:2" ht="92.25" customHeight="1">
      <c r="A53" s="73" t="s">
        <v>287</v>
      </c>
      <c r="B53" s="73"/>
    </row>
  </sheetData>
  <sheetProtection/>
  <mergeCells count="6">
    <mergeCell ref="A41:B41"/>
    <mergeCell ref="A42:B42"/>
    <mergeCell ref="A43:B43"/>
    <mergeCell ref="A32:B32"/>
    <mergeCell ref="A37:B37"/>
    <mergeCell ref="A39:B39"/>
  </mergeCells>
  <printOptions/>
  <pageMargins left="0.7874015748031497" right="0.3937007874015748" top="0.7874015748031497" bottom="0.7874015748031497" header="0.5118110236220472" footer="0.5118110236220472"/>
  <pageSetup fitToHeight="3" horizontalDpi="600" verticalDpi="600" orientation="portrait" paperSize="9" scale="85" r:id="rId1"/>
  <headerFooter alignWithMargins="0">
    <oddFooter>&amp;R&amp;P</oddFooter>
  </headerFooter>
  <rowBreaks count="1" manualBreakCount="1">
    <brk id="18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195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2.140625" style="0" customWidth="1"/>
    <col min="2" max="2" width="78.28125" style="0" customWidth="1"/>
    <col min="3" max="3" width="5.28125" style="0" customWidth="1"/>
    <col min="4" max="6" width="12.8515625" style="0" customWidth="1"/>
    <col min="7" max="7" width="12.421875" style="0" bestFit="1" customWidth="1"/>
  </cols>
  <sheetData>
    <row r="1" spans="2:3" ht="16.5">
      <c r="B1" s="23" t="s">
        <v>219</v>
      </c>
      <c r="C1" s="3"/>
    </row>
    <row r="2" spans="2:3" ht="19.5" thickBot="1">
      <c r="B2" s="48"/>
      <c r="C2" s="4"/>
    </row>
    <row r="3" spans="2:6" ht="17.25" thickBot="1">
      <c r="B3" s="119" t="s">
        <v>162</v>
      </c>
      <c r="C3" s="120"/>
      <c r="D3" s="123" t="s">
        <v>163</v>
      </c>
      <c r="E3" s="124"/>
      <c r="F3" s="125"/>
    </row>
    <row r="4" spans="2:6" ht="16.5" customHeight="1" thickBot="1">
      <c r="B4" s="121"/>
      <c r="C4" s="122"/>
      <c r="D4" s="8" t="s">
        <v>0</v>
      </c>
      <c r="E4" s="8" t="s">
        <v>1</v>
      </c>
      <c r="F4" s="8" t="s">
        <v>2</v>
      </c>
    </row>
    <row r="5" spans="2:6" ht="16.5" customHeight="1" thickBot="1">
      <c r="B5" s="115" t="s">
        <v>164</v>
      </c>
      <c r="C5" s="116"/>
      <c r="D5" s="60">
        <v>752865214.9</v>
      </c>
      <c r="E5" s="60"/>
      <c r="F5" s="60"/>
    </row>
    <row r="6" spans="2:6" ht="16.5" customHeight="1" thickBot="1">
      <c r="B6" s="113" t="s">
        <v>133</v>
      </c>
      <c r="C6" s="114"/>
      <c r="D6" s="61"/>
      <c r="E6" s="61"/>
      <c r="F6" s="61"/>
    </row>
    <row r="7" spans="2:7" ht="37.5" customHeight="1" thickBot="1">
      <c r="B7" s="117" t="s">
        <v>165</v>
      </c>
      <c r="C7" s="118"/>
      <c r="D7" s="62">
        <f>SUM(D9:D11)</f>
        <v>685449882</v>
      </c>
      <c r="E7" s="62">
        <f>SUM(E9:E11)</f>
        <v>0</v>
      </c>
      <c r="F7" s="62">
        <f>SUM(F9:F11)</f>
        <v>0</v>
      </c>
      <c r="G7" s="65"/>
    </row>
    <row r="8" spans="2:6" ht="16.5" customHeight="1" thickBot="1">
      <c r="B8" s="113" t="s">
        <v>121</v>
      </c>
      <c r="C8" s="114"/>
      <c r="D8" s="63"/>
      <c r="E8" s="63"/>
      <c r="F8" s="63"/>
    </row>
    <row r="9" spans="2:6" ht="35.25" customHeight="1" thickBot="1">
      <c r="B9" s="113" t="s">
        <v>166</v>
      </c>
      <c r="C9" s="114"/>
      <c r="D9" s="63">
        <v>685449882</v>
      </c>
      <c r="E9" s="63"/>
      <c r="F9" s="63"/>
    </row>
    <row r="10" spans="2:6" ht="51" customHeight="1" thickBot="1">
      <c r="B10" s="113" t="s">
        <v>167</v>
      </c>
      <c r="C10" s="114"/>
      <c r="D10" s="63"/>
      <c r="E10" s="63"/>
      <c r="F10" s="63"/>
    </row>
    <row r="11" spans="2:6" ht="49.5" customHeight="1" thickBot="1">
      <c r="B11" s="113" t="s">
        <v>168</v>
      </c>
      <c r="C11" s="114"/>
      <c r="D11" s="63"/>
      <c r="E11" s="63"/>
      <c r="F11" s="63"/>
    </row>
    <row r="12" spans="2:6" ht="16.5" customHeight="1" thickBot="1">
      <c r="B12" s="113" t="s">
        <v>169</v>
      </c>
      <c r="C12" s="114"/>
      <c r="D12" s="61">
        <v>485128482.36</v>
      </c>
      <c r="E12" s="61"/>
      <c r="F12" s="61"/>
    </row>
    <row r="13" spans="2:6" ht="31.5" customHeight="1" thickBot="1">
      <c r="B13" s="117" t="s">
        <v>170</v>
      </c>
      <c r="C13" s="118"/>
      <c r="D13" s="62">
        <v>67415332.9</v>
      </c>
      <c r="E13" s="62"/>
      <c r="F13" s="62"/>
    </row>
    <row r="14" spans="2:6" ht="16.5" customHeight="1" thickBot="1">
      <c r="B14" s="113" t="s">
        <v>171</v>
      </c>
      <c r="C14" s="114"/>
      <c r="D14" s="61"/>
      <c r="E14" s="61"/>
      <c r="F14" s="61"/>
    </row>
    <row r="15" spans="2:6" ht="16.5" customHeight="1" thickBot="1">
      <c r="B15" s="113" t="s">
        <v>172</v>
      </c>
      <c r="C15" s="114"/>
      <c r="D15" s="61">
        <v>24430167.67</v>
      </c>
      <c r="E15" s="61"/>
      <c r="F15" s="61"/>
    </row>
    <row r="16" spans="2:6" ht="16.5" customHeight="1" thickBot="1">
      <c r="B16" s="113" t="s">
        <v>173</v>
      </c>
      <c r="C16" s="114"/>
      <c r="D16" s="61">
        <v>19028265.62</v>
      </c>
      <c r="E16" s="61"/>
      <c r="F16" s="61"/>
    </row>
    <row r="17" spans="2:6" ht="16.5" customHeight="1" thickBot="1">
      <c r="B17" s="115" t="s">
        <v>174</v>
      </c>
      <c r="C17" s="116"/>
      <c r="D17" s="60">
        <v>4285511.63</v>
      </c>
      <c r="E17" s="60"/>
      <c r="F17" s="60"/>
    </row>
    <row r="18" spans="2:6" ht="16.5" customHeight="1" thickBot="1">
      <c r="B18" s="113" t="s">
        <v>133</v>
      </c>
      <c r="C18" s="114"/>
      <c r="D18" s="61"/>
      <c r="E18" s="61"/>
      <c r="F18" s="61"/>
    </row>
    <row r="19" spans="2:6" ht="37.5" customHeight="1" thickBot="1">
      <c r="B19" s="117" t="s">
        <v>175</v>
      </c>
      <c r="C19" s="118"/>
      <c r="D19" s="62"/>
      <c r="E19" s="62"/>
      <c r="F19" s="62"/>
    </row>
    <row r="20" spans="2:6" ht="35.25" customHeight="1" thickBot="1">
      <c r="B20" s="117" t="s">
        <v>176</v>
      </c>
      <c r="C20" s="118"/>
      <c r="D20" s="62">
        <f>SUM(D22:D31)</f>
        <v>2054.31</v>
      </c>
      <c r="E20" s="62">
        <f>SUM(E22:E31)</f>
        <v>0</v>
      </c>
      <c r="F20" s="62">
        <f>SUM(F22:F31)</f>
        <v>0</v>
      </c>
    </row>
    <row r="21" spans="2:6" ht="17.25" customHeight="1" thickBot="1">
      <c r="B21" s="113" t="s">
        <v>177</v>
      </c>
      <c r="C21" s="114"/>
      <c r="D21" s="61"/>
      <c r="E21" s="61"/>
      <c r="F21" s="61"/>
    </row>
    <row r="22" spans="2:6" ht="16.5" customHeight="1" thickBot="1">
      <c r="B22" s="113" t="s">
        <v>178</v>
      </c>
      <c r="C22" s="114"/>
      <c r="D22" s="61"/>
      <c r="E22" s="61"/>
      <c r="F22" s="61"/>
    </row>
    <row r="23" spans="2:6" ht="16.5" customHeight="1" thickBot="1">
      <c r="B23" s="113" t="s">
        <v>179</v>
      </c>
      <c r="C23" s="114"/>
      <c r="D23" s="61"/>
      <c r="E23" s="61"/>
      <c r="F23" s="61"/>
    </row>
    <row r="24" spans="2:6" ht="16.5" customHeight="1" thickBot="1">
      <c r="B24" s="113" t="s">
        <v>180</v>
      </c>
      <c r="C24" s="114"/>
      <c r="D24" s="61"/>
      <c r="E24" s="61"/>
      <c r="F24" s="61"/>
    </row>
    <row r="25" spans="2:6" ht="16.5" customHeight="1" thickBot="1">
      <c r="B25" s="113" t="s">
        <v>181</v>
      </c>
      <c r="C25" s="114"/>
      <c r="D25" s="61"/>
      <c r="E25" s="61"/>
      <c r="F25" s="61"/>
    </row>
    <row r="26" spans="2:6" ht="16.5" customHeight="1" thickBot="1">
      <c r="B26" s="113" t="s">
        <v>182</v>
      </c>
      <c r="C26" s="114"/>
      <c r="D26" s="61"/>
      <c r="E26" s="61"/>
      <c r="F26" s="61"/>
    </row>
    <row r="27" spans="2:6" ht="16.5" customHeight="1" thickBot="1">
      <c r="B27" s="113" t="s">
        <v>183</v>
      </c>
      <c r="C27" s="114"/>
      <c r="D27" s="61">
        <v>590</v>
      </c>
      <c r="E27" s="61"/>
      <c r="F27" s="61"/>
    </row>
    <row r="28" spans="2:6" ht="16.5" customHeight="1" thickBot="1">
      <c r="B28" s="113" t="s">
        <v>184</v>
      </c>
      <c r="C28" s="114"/>
      <c r="D28" s="61"/>
      <c r="E28" s="61"/>
      <c r="F28" s="61"/>
    </row>
    <row r="29" spans="2:6" ht="16.5" customHeight="1" thickBot="1">
      <c r="B29" s="113" t="s">
        <v>185</v>
      </c>
      <c r="C29" s="114"/>
      <c r="D29" s="61"/>
      <c r="E29" s="61"/>
      <c r="F29" s="61"/>
    </row>
    <row r="30" spans="2:6" ht="16.5" customHeight="1" thickBot="1">
      <c r="B30" s="113" t="s">
        <v>186</v>
      </c>
      <c r="C30" s="114"/>
      <c r="D30" s="61"/>
      <c r="E30" s="61"/>
      <c r="F30" s="61"/>
    </row>
    <row r="31" spans="2:6" ht="16.5" customHeight="1" thickBot="1">
      <c r="B31" s="113" t="s">
        <v>187</v>
      </c>
      <c r="C31" s="114"/>
      <c r="D31" s="61">
        <v>1464.31</v>
      </c>
      <c r="E31" s="61"/>
      <c r="F31" s="61"/>
    </row>
    <row r="32" spans="2:6" ht="35.25" customHeight="1" thickBot="1">
      <c r="B32" s="117" t="s">
        <v>120</v>
      </c>
      <c r="C32" s="118"/>
      <c r="D32" s="62">
        <f>SUM(D34:D43)</f>
        <v>18233.649999999998</v>
      </c>
      <c r="E32" s="62">
        <f>SUM(E34:E43)</f>
        <v>0</v>
      </c>
      <c r="F32" s="62">
        <f>SUM(F34:F43)</f>
        <v>0</v>
      </c>
    </row>
    <row r="33" spans="2:6" ht="16.5" customHeight="1" thickBot="1">
      <c r="B33" s="113" t="s">
        <v>121</v>
      </c>
      <c r="C33" s="114"/>
      <c r="D33" s="61"/>
      <c r="E33" s="61"/>
      <c r="F33" s="61"/>
    </row>
    <row r="34" spans="2:6" ht="16.5" customHeight="1" thickBot="1">
      <c r="B34" s="113" t="s">
        <v>122</v>
      </c>
      <c r="C34" s="114"/>
      <c r="D34" s="61"/>
      <c r="E34" s="61"/>
      <c r="F34" s="61"/>
    </row>
    <row r="35" spans="2:6" ht="16.5" customHeight="1" thickBot="1">
      <c r="B35" s="113" t="s">
        <v>123</v>
      </c>
      <c r="C35" s="114"/>
      <c r="D35" s="61"/>
      <c r="E35" s="61"/>
      <c r="F35" s="61"/>
    </row>
    <row r="36" spans="2:6" ht="16.5" customHeight="1" thickBot="1">
      <c r="B36" s="113" t="s">
        <v>124</v>
      </c>
      <c r="C36" s="114"/>
      <c r="D36" s="61"/>
      <c r="E36" s="61"/>
      <c r="F36" s="61"/>
    </row>
    <row r="37" spans="2:6" ht="16.5" customHeight="1" thickBot="1">
      <c r="B37" s="113" t="s">
        <v>125</v>
      </c>
      <c r="C37" s="114"/>
      <c r="D37" s="61"/>
      <c r="E37" s="61"/>
      <c r="F37" s="61"/>
    </row>
    <row r="38" spans="2:6" ht="16.5" customHeight="1" thickBot="1">
      <c r="B38" s="113" t="s">
        <v>126</v>
      </c>
      <c r="C38" s="114"/>
      <c r="D38" s="61"/>
      <c r="E38" s="61"/>
      <c r="F38" s="61"/>
    </row>
    <row r="39" spans="2:6" ht="16.5" customHeight="1" thickBot="1">
      <c r="B39" s="113" t="s">
        <v>127</v>
      </c>
      <c r="C39" s="114"/>
      <c r="D39" s="61">
        <v>2012.6</v>
      </c>
      <c r="E39" s="61"/>
      <c r="F39" s="61"/>
    </row>
    <row r="40" spans="2:6" ht="16.5" customHeight="1" thickBot="1">
      <c r="B40" s="113" t="s">
        <v>128</v>
      </c>
      <c r="C40" s="114"/>
      <c r="D40" s="61"/>
      <c r="E40" s="61"/>
      <c r="F40" s="61"/>
    </row>
    <row r="41" spans="2:6" ht="16.5" customHeight="1" thickBot="1">
      <c r="B41" s="113" t="s">
        <v>129</v>
      </c>
      <c r="C41" s="114"/>
      <c r="D41" s="61"/>
      <c r="E41" s="61"/>
      <c r="F41" s="61"/>
    </row>
    <row r="42" spans="2:6" ht="16.5" customHeight="1" thickBot="1">
      <c r="B42" s="113" t="s">
        <v>130</v>
      </c>
      <c r="C42" s="114"/>
      <c r="D42" s="61">
        <v>16221.05</v>
      </c>
      <c r="E42" s="61"/>
      <c r="F42" s="61"/>
    </row>
    <row r="43" spans="2:6" ht="16.5" customHeight="1" thickBot="1">
      <c r="B43" s="113" t="s">
        <v>131</v>
      </c>
      <c r="C43" s="114"/>
      <c r="D43" s="61"/>
      <c r="E43" s="61"/>
      <c r="F43" s="61"/>
    </row>
    <row r="44" spans="2:6" ht="16.5" customHeight="1" thickBot="1">
      <c r="B44" s="115" t="s">
        <v>132</v>
      </c>
      <c r="C44" s="116"/>
      <c r="D44" s="60">
        <f>D46+D47+D62</f>
        <v>-90030.36</v>
      </c>
      <c r="E44" s="60">
        <f>E46+E47+E62</f>
        <v>0</v>
      </c>
      <c r="F44" s="60">
        <f>F46+F47+F62</f>
        <v>0</v>
      </c>
    </row>
    <row r="45" spans="2:6" ht="16.5" customHeight="1" thickBot="1">
      <c r="B45" s="113" t="s">
        <v>133</v>
      </c>
      <c r="C45" s="114"/>
      <c r="D45" s="61"/>
      <c r="E45" s="61"/>
      <c r="F45" s="61"/>
    </row>
    <row r="46" spans="2:6" ht="16.5" customHeight="1" thickBot="1">
      <c r="B46" s="117" t="s">
        <v>134</v>
      </c>
      <c r="C46" s="118"/>
      <c r="D46" s="62"/>
      <c r="E46" s="62"/>
      <c r="F46" s="62"/>
    </row>
    <row r="47" spans="2:6" ht="35.25" customHeight="1" thickBot="1">
      <c r="B47" s="117" t="s">
        <v>135</v>
      </c>
      <c r="C47" s="118"/>
      <c r="D47" s="62">
        <f>SUM(D48:D61)</f>
        <v>-90030.36</v>
      </c>
      <c r="E47" s="62">
        <f>SUM(E48:E61)</f>
        <v>0</v>
      </c>
      <c r="F47" s="62">
        <f>SUM(F48:F61)</f>
        <v>0</v>
      </c>
    </row>
    <row r="48" spans="2:6" ht="16.5" customHeight="1" thickBot="1">
      <c r="B48" s="113" t="s">
        <v>121</v>
      </c>
      <c r="C48" s="114"/>
      <c r="D48" s="61"/>
      <c r="E48" s="61"/>
      <c r="F48" s="61"/>
    </row>
    <row r="49" spans="2:6" ht="16.5" customHeight="1" thickBot="1">
      <c r="B49" s="113" t="s">
        <v>136</v>
      </c>
      <c r="C49" s="114"/>
      <c r="D49" s="61">
        <v>-90455.36</v>
      </c>
      <c r="E49" s="61"/>
      <c r="F49" s="61"/>
    </row>
    <row r="50" spans="2:6" ht="16.5" customHeight="1" thickBot="1">
      <c r="B50" s="113" t="s">
        <v>137</v>
      </c>
      <c r="C50" s="114"/>
      <c r="D50" s="61"/>
      <c r="E50" s="61"/>
      <c r="F50" s="61"/>
    </row>
    <row r="51" spans="2:6" ht="16.5" customHeight="1" thickBot="1">
      <c r="B51" s="113" t="s">
        <v>138</v>
      </c>
      <c r="C51" s="114"/>
      <c r="D51" s="61"/>
      <c r="E51" s="61"/>
      <c r="F51" s="61"/>
    </row>
    <row r="52" spans="2:6" ht="16.5" customHeight="1" thickBot="1">
      <c r="B52" s="113" t="s">
        <v>139</v>
      </c>
      <c r="C52" s="114"/>
      <c r="D52" s="61"/>
      <c r="E52" s="61"/>
      <c r="F52" s="61"/>
    </row>
    <row r="53" spans="2:6" ht="16.5" customHeight="1" thickBot="1">
      <c r="B53" s="113" t="s">
        <v>140</v>
      </c>
      <c r="C53" s="114"/>
      <c r="D53" s="61"/>
      <c r="E53" s="61"/>
      <c r="F53" s="61"/>
    </row>
    <row r="54" spans="2:6" ht="16.5" customHeight="1" thickBot="1">
      <c r="B54" s="113" t="s">
        <v>141</v>
      </c>
      <c r="C54" s="114"/>
      <c r="D54" s="61"/>
      <c r="E54" s="61"/>
      <c r="F54" s="61"/>
    </row>
    <row r="55" spans="2:6" ht="16.5" customHeight="1" thickBot="1">
      <c r="B55" s="113" t="s">
        <v>142</v>
      </c>
      <c r="C55" s="114"/>
      <c r="D55" s="61"/>
      <c r="E55" s="61"/>
      <c r="F55" s="61"/>
    </row>
    <row r="56" spans="2:6" ht="16.5" customHeight="1" thickBot="1">
      <c r="B56" s="113" t="s">
        <v>143</v>
      </c>
      <c r="C56" s="114"/>
      <c r="D56" s="61"/>
      <c r="E56" s="61"/>
      <c r="F56" s="61"/>
    </row>
    <row r="57" spans="2:6" ht="16.5" customHeight="1" thickBot="1">
      <c r="B57" s="113" t="s">
        <v>144</v>
      </c>
      <c r="C57" s="114"/>
      <c r="D57" s="61"/>
      <c r="E57" s="61"/>
      <c r="F57" s="61"/>
    </row>
    <row r="58" spans="2:6" ht="16.5" customHeight="1" thickBot="1">
      <c r="B58" s="113" t="s">
        <v>145</v>
      </c>
      <c r="C58" s="114"/>
      <c r="D58" s="61"/>
      <c r="E58" s="61"/>
      <c r="F58" s="61"/>
    </row>
    <row r="59" spans="2:6" ht="16.5" customHeight="1" thickBot="1">
      <c r="B59" s="113" t="s">
        <v>146</v>
      </c>
      <c r="C59" s="114"/>
      <c r="D59" s="61"/>
      <c r="E59" s="61"/>
      <c r="F59" s="61"/>
    </row>
    <row r="60" spans="2:6" ht="16.5" customHeight="1" thickBot="1">
      <c r="B60" s="113" t="s">
        <v>147</v>
      </c>
      <c r="C60" s="114"/>
      <c r="D60" s="63"/>
      <c r="E60" s="63"/>
      <c r="F60" s="63"/>
    </row>
    <row r="61" spans="2:6" ht="16.5" customHeight="1" thickBot="1">
      <c r="B61" s="113" t="s">
        <v>148</v>
      </c>
      <c r="C61" s="114"/>
      <c r="D61" s="61">
        <v>425</v>
      </c>
      <c r="E61" s="61"/>
      <c r="F61" s="61"/>
    </row>
    <row r="62" spans="2:6" ht="51" customHeight="1" thickBot="1">
      <c r="B62" s="117" t="s">
        <v>149</v>
      </c>
      <c r="C62" s="118"/>
      <c r="D62" s="62">
        <f>SUM(D63:D76)</f>
        <v>0</v>
      </c>
      <c r="E62" s="62">
        <f>SUM(E63:E76)</f>
        <v>0</v>
      </c>
      <c r="F62" s="62">
        <f>SUM(F63:F76)</f>
        <v>0</v>
      </c>
    </row>
    <row r="63" spans="2:6" ht="16.5" customHeight="1" thickBot="1">
      <c r="B63" s="113" t="s">
        <v>121</v>
      </c>
      <c r="C63" s="114"/>
      <c r="D63" s="61"/>
      <c r="E63" s="61"/>
      <c r="F63" s="61"/>
    </row>
    <row r="64" spans="2:6" ht="16.5" customHeight="1" thickBot="1">
      <c r="B64" s="113" t="s">
        <v>150</v>
      </c>
      <c r="C64" s="114"/>
      <c r="D64" s="61"/>
      <c r="E64" s="61"/>
      <c r="F64" s="61"/>
    </row>
    <row r="65" spans="2:6" ht="16.5" customHeight="1" thickBot="1">
      <c r="B65" s="113" t="s">
        <v>151</v>
      </c>
      <c r="C65" s="114"/>
      <c r="D65" s="61"/>
      <c r="E65" s="61"/>
      <c r="F65" s="61"/>
    </row>
    <row r="66" spans="2:6" ht="16.5" customHeight="1" thickBot="1">
      <c r="B66" s="113" t="s">
        <v>152</v>
      </c>
      <c r="C66" s="114"/>
      <c r="D66" s="61"/>
      <c r="E66" s="61"/>
      <c r="F66" s="61"/>
    </row>
    <row r="67" spans="2:6" ht="16.5" customHeight="1" thickBot="1">
      <c r="B67" s="113" t="s">
        <v>153</v>
      </c>
      <c r="C67" s="114"/>
      <c r="D67" s="61"/>
      <c r="E67" s="61"/>
      <c r="F67" s="61"/>
    </row>
    <row r="68" spans="2:6" ht="16.5" customHeight="1" thickBot="1">
      <c r="B68" s="113" t="s">
        <v>154</v>
      </c>
      <c r="C68" s="114"/>
      <c r="D68" s="61"/>
      <c r="E68" s="61"/>
      <c r="F68" s="61"/>
    </row>
    <row r="69" spans="2:6" ht="16.5" customHeight="1" thickBot="1">
      <c r="B69" s="113" t="s">
        <v>155</v>
      </c>
      <c r="C69" s="114"/>
      <c r="D69" s="61"/>
      <c r="E69" s="61"/>
      <c r="F69" s="61"/>
    </row>
    <row r="70" spans="2:6" ht="16.5" customHeight="1" thickBot="1">
      <c r="B70" s="113" t="s">
        <v>156</v>
      </c>
      <c r="C70" s="114"/>
      <c r="D70" s="61"/>
      <c r="E70" s="61"/>
      <c r="F70" s="61"/>
    </row>
    <row r="71" spans="2:6" ht="16.5" customHeight="1" thickBot="1">
      <c r="B71" s="113" t="s">
        <v>157</v>
      </c>
      <c r="C71" s="114"/>
      <c r="D71" s="61"/>
      <c r="E71" s="61"/>
      <c r="F71" s="61"/>
    </row>
    <row r="72" spans="2:6" ht="16.5" customHeight="1" thickBot="1">
      <c r="B72" s="113" t="s">
        <v>158</v>
      </c>
      <c r="C72" s="114"/>
      <c r="D72" s="61"/>
      <c r="E72" s="61"/>
      <c r="F72" s="61"/>
    </row>
    <row r="73" spans="2:6" ht="16.5" customHeight="1" thickBot="1">
      <c r="B73" s="113" t="s">
        <v>159</v>
      </c>
      <c r="C73" s="114"/>
      <c r="D73" s="61"/>
      <c r="E73" s="61"/>
      <c r="F73" s="61"/>
    </row>
    <row r="74" spans="2:6" ht="16.5" customHeight="1" thickBot="1">
      <c r="B74" s="113" t="s">
        <v>160</v>
      </c>
      <c r="C74" s="114"/>
      <c r="D74" s="63"/>
      <c r="E74" s="63"/>
      <c r="F74" s="63"/>
    </row>
    <row r="75" spans="2:6" ht="16.5" customHeight="1" thickBot="1">
      <c r="B75" s="113" t="s">
        <v>188</v>
      </c>
      <c r="C75" s="114"/>
      <c r="D75" s="64"/>
      <c r="E75" s="64"/>
      <c r="F75" s="64"/>
    </row>
    <row r="76" spans="2:6" ht="16.5" customHeight="1" thickBot="1">
      <c r="B76" s="113" t="s">
        <v>189</v>
      </c>
      <c r="C76" s="114"/>
      <c r="D76" s="61"/>
      <c r="E76" s="61"/>
      <c r="F76" s="61"/>
    </row>
    <row r="77" spans="2:3" ht="16.5">
      <c r="B77" s="5"/>
      <c r="C77" s="5"/>
    </row>
    <row r="79" ht="15.75" customHeight="1"/>
    <row r="80" ht="63" customHeight="1"/>
    <row r="187" ht="9.75" customHeight="1"/>
    <row r="190" ht="13.5" customHeight="1"/>
    <row r="191" ht="12" customHeight="1"/>
    <row r="194" ht="12.75" customHeight="1"/>
    <row r="195" spans="2:3" ht="16.5">
      <c r="B195" s="6"/>
      <c r="C195" s="6"/>
    </row>
  </sheetData>
  <sheetProtection/>
  <mergeCells count="74">
    <mergeCell ref="B36:C36"/>
    <mergeCell ref="B69:C69"/>
    <mergeCell ref="B68:C68"/>
    <mergeCell ref="B19:C19"/>
    <mergeCell ref="B32:C32"/>
    <mergeCell ref="B38:C38"/>
    <mergeCell ref="B26:C26"/>
    <mergeCell ref="B21:C21"/>
    <mergeCell ref="B22:C22"/>
    <mergeCell ref="B23:C23"/>
    <mergeCell ref="B24:C24"/>
    <mergeCell ref="B5:C5"/>
    <mergeCell ref="D3:F3"/>
    <mergeCell ref="B70:C70"/>
    <mergeCell ref="B10:C10"/>
    <mergeCell ref="B9:C9"/>
    <mergeCell ref="B7:C7"/>
    <mergeCell ref="B67:C67"/>
    <mergeCell ref="B14:C14"/>
    <mergeCell ref="B15:C15"/>
    <mergeCell ref="B76:C76"/>
    <mergeCell ref="B75:C75"/>
    <mergeCell ref="B74:C74"/>
    <mergeCell ref="B73:C73"/>
    <mergeCell ref="B72:C72"/>
    <mergeCell ref="B71:C71"/>
    <mergeCell ref="B16:C16"/>
    <mergeCell ref="B3:C4"/>
    <mergeCell ref="B28:C28"/>
    <mergeCell ref="B66:C66"/>
    <mergeCell ref="B65:C65"/>
    <mergeCell ref="B30:C30"/>
    <mergeCell ref="B39:C39"/>
    <mergeCell ref="B48:C48"/>
    <mergeCell ref="B25:C25"/>
    <mergeCell ref="B17:C17"/>
    <mergeCell ref="B20:C20"/>
    <mergeCell ref="B62:C62"/>
    <mergeCell ref="B47:C47"/>
    <mergeCell ref="B33:C33"/>
    <mergeCell ref="B34:C34"/>
    <mergeCell ref="B29:C29"/>
    <mergeCell ref="B49:C49"/>
    <mergeCell ref="B27:C27"/>
    <mergeCell ref="B37:C37"/>
    <mergeCell ref="B35:C35"/>
    <mergeCell ref="B63:C63"/>
    <mergeCell ref="B64:C64"/>
    <mergeCell ref="B6:C6"/>
    <mergeCell ref="B8:C8"/>
    <mergeCell ref="B13:C13"/>
    <mergeCell ref="B11:C11"/>
    <mergeCell ref="B12:C12"/>
    <mergeCell ref="B52:C52"/>
    <mergeCell ref="B18:C18"/>
    <mergeCell ref="B31:C31"/>
    <mergeCell ref="B53:C53"/>
    <mergeCell ref="B40:C40"/>
    <mergeCell ref="B41:C41"/>
    <mergeCell ref="B42:C42"/>
    <mergeCell ref="B44:C44"/>
    <mergeCell ref="B45:C45"/>
    <mergeCell ref="B46:C46"/>
    <mergeCell ref="B50:C50"/>
    <mergeCell ref="B43:C43"/>
    <mergeCell ref="B51:C51"/>
    <mergeCell ref="B59:C59"/>
    <mergeCell ref="B60:C60"/>
    <mergeCell ref="B61:C61"/>
    <mergeCell ref="B54:C54"/>
    <mergeCell ref="B55:C55"/>
    <mergeCell ref="B57:C57"/>
    <mergeCell ref="B58:C58"/>
    <mergeCell ref="B56:C56"/>
  </mergeCells>
  <printOptions/>
  <pageMargins left="0.7874015748031497" right="0.3937007874015748" top="0.7874015748031497" bottom="0.7874015748031497" header="0.31496062992125984" footer="0.31496062992125984"/>
  <pageSetup fitToHeight="5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9"/>
  <sheetViews>
    <sheetView view="pageBreakPreview" zoomScaleNormal="60" zoomScaleSheetLayoutView="100" zoomScalePageLayoutView="0" workbookViewId="0" topLeftCell="A328">
      <selection activeCell="F96" sqref="F96"/>
    </sheetView>
  </sheetViews>
  <sheetFormatPr defaultColWidth="9.140625" defaultRowHeight="15"/>
  <cols>
    <col min="1" max="1" width="89.57421875" style="0" customWidth="1"/>
    <col min="2" max="2" width="18.8515625" style="0" customWidth="1"/>
    <col min="3" max="3" width="26.57421875" style="0" customWidth="1"/>
    <col min="4" max="4" width="20.7109375" style="0" customWidth="1"/>
    <col min="5" max="5" width="23.7109375" style="0" customWidth="1"/>
    <col min="6" max="6" width="12.421875" style="0" bestFit="1" customWidth="1"/>
    <col min="7" max="7" width="16.28125" style="0" bestFit="1" customWidth="1"/>
  </cols>
  <sheetData>
    <row r="1" spans="1:5" ht="18.75" customHeight="1">
      <c r="A1" s="131" t="s">
        <v>56</v>
      </c>
      <c r="B1" s="131"/>
      <c r="C1" s="131"/>
      <c r="D1" s="131"/>
      <c r="E1" s="131"/>
    </row>
    <row r="2" spans="1:4" ht="17.25" customHeight="1" thickBot="1">
      <c r="A2" s="38"/>
      <c r="B2" s="38"/>
      <c r="C2" s="38"/>
      <c r="D2" s="38"/>
    </row>
    <row r="3" spans="1:5" ht="17.25" customHeight="1" thickBot="1">
      <c r="A3" s="126" t="s">
        <v>162</v>
      </c>
      <c r="B3" s="126" t="s">
        <v>190</v>
      </c>
      <c r="C3" s="128" t="s">
        <v>3</v>
      </c>
      <c r="D3" s="129"/>
      <c r="E3" s="130"/>
    </row>
    <row r="4" spans="1:5" ht="57.75" customHeight="1" thickBot="1">
      <c r="A4" s="127"/>
      <c r="B4" s="127"/>
      <c r="C4" s="15">
        <v>2013</v>
      </c>
      <c r="D4" s="16">
        <v>2014</v>
      </c>
      <c r="E4" s="16">
        <v>2015</v>
      </c>
    </row>
    <row r="5" spans="1:5" ht="18.75" customHeight="1" thickBot="1">
      <c r="A5" s="135" t="s">
        <v>4</v>
      </c>
      <c r="B5" s="136"/>
      <c r="C5" s="136"/>
      <c r="D5" s="136"/>
      <c r="E5" s="137"/>
    </row>
    <row r="6" spans="1:7" ht="18" customHeight="1" thickBot="1">
      <c r="A6" s="2" t="s">
        <v>191</v>
      </c>
      <c r="B6" s="7" t="s">
        <v>192</v>
      </c>
      <c r="C6" s="12">
        <v>4265223.67</v>
      </c>
      <c r="D6" s="12"/>
      <c r="E6" s="10"/>
      <c r="G6" s="65">
        <f>C6+C7</f>
        <v>113844256.85000001</v>
      </c>
    </row>
    <row r="7" spans="1:7" ht="18.75" customHeight="1" thickBot="1">
      <c r="A7" s="1" t="s">
        <v>221</v>
      </c>
      <c r="B7" s="9">
        <v>180</v>
      </c>
      <c r="C7" s="49">
        <f>SUM(C8:C11)</f>
        <v>109579033.18</v>
      </c>
      <c r="D7" s="49">
        <f>D10+D11</f>
        <v>0</v>
      </c>
      <c r="E7" s="49">
        <f>E10+E11</f>
        <v>0</v>
      </c>
      <c r="G7" t="b">
        <f>G6=C12</f>
        <v>1</v>
      </c>
    </row>
    <row r="8" spans="1:5" ht="41.25" customHeight="1" thickBot="1">
      <c r="A8" s="2" t="s">
        <v>240</v>
      </c>
      <c r="B8" s="7"/>
      <c r="C8" s="69">
        <v>27452597</v>
      </c>
      <c r="D8" s="12"/>
      <c r="E8" s="12"/>
    </row>
    <row r="9" spans="1:5" ht="60" customHeight="1" thickBot="1">
      <c r="A9" s="2" t="s">
        <v>236</v>
      </c>
      <c r="B9" s="7"/>
      <c r="C9" s="69">
        <v>8904000</v>
      </c>
      <c r="D9" s="12"/>
      <c r="E9" s="12"/>
    </row>
    <row r="10" spans="1:5" ht="41.25" customHeight="1" thickBot="1">
      <c r="A10" s="2" t="s">
        <v>239</v>
      </c>
      <c r="B10" s="7"/>
      <c r="C10" s="69">
        <v>70167400</v>
      </c>
      <c r="D10" s="13"/>
      <c r="E10" s="10"/>
    </row>
    <row r="11" spans="1:5" ht="73.5" customHeight="1" thickBot="1">
      <c r="A11" s="2" t="s">
        <v>241</v>
      </c>
      <c r="B11" s="7"/>
      <c r="C11" s="69">
        <v>3055036.18</v>
      </c>
      <c r="D11" s="13"/>
      <c r="E11" s="10"/>
    </row>
    <row r="12" spans="1:5" ht="18.75" customHeight="1" thickBot="1">
      <c r="A12" s="17" t="s">
        <v>72</v>
      </c>
      <c r="B12" s="7">
        <v>900</v>
      </c>
      <c r="C12" s="12">
        <f>C14+C27+C53+C56+C60</f>
        <v>113844256.85</v>
      </c>
      <c r="D12" s="12">
        <f>D14+D27+D53+D56+D60</f>
        <v>0</v>
      </c>
      <c r="E12" s="12">
        <f>E14+E27+E53+E56+E60</f>
        <v>0</v>
      </c>
    </row>
    <row r="13" spans="1:5" ht="18.75" customHeight="1" thickBot="1">
      <c r="A13" s="17" t="s">
        <v>121</v>
      </c>
      <c r="B13" s="7"/>
      <c r="C13" s="13"/>
      <c r="D13" s="13"/>
      <c r="E13" s="10"/>
    </row>
    <row r="14" spans="1:5" ht="20.25" customHeight="1" thickBot="1">
      <c r="A14" s="2" t="s">
        <v>194</v>
      </c>
      <c r="B14" s="7">
        <v>210</v>
      </c>
      <c r="C14" s="12">
        <f>C15+C18+C24</f>
        <v>80851150</v>
      </c>
      <c r="D14" s="12">
        <f>D15+D18+D24</f>
        <v>0</v>
      </c>
      <c r="E14" s="12">
        <f>E15+E18+E24</f>
        <v>0</v>
      </c>
    </row>
    <row r="15" spans="1:6" ht="18" customHeight="1" thickBot="1">
      <c r="A15" s="66" t="s">
        <v>57</v>
      </c>
      <c r="B15" s="67">
        <v>211</v>
      </c>
      <c r="C15" s="68">
        <f>C16+C17</f>
        <v>61979500</v>
      </c>
      <c r="D15" s="68">
        <f>D16+D17</f>
        <v>0</v>
      </c>
      <c r="E15" s="68">
        <f>E16+E17</f>
        <v>0</v>
      </c>
      <c r="F15" s="65">
        <f>C15+C86+C247</f>
        <v>63674031.18</v>
      </c>
    </row>
    <row r="16" spans="1:5" ht="18" customHeight="1" thickBot="1">
      <c r="A16" s="40" t="s">
        <v>58</v>
      </c>
      <c r="B16" s="54">
        <v>211</v>
      </c>
      <c r="C16" s="13">
        <f>'[1]ПФХД 2013г'!$D$8-'[1]ПФХД 2013г'!$D$9</f>
        <v>59603000</v>
      </c>
      <c r="D16" s="13"/>
      <c r="E16" s="11"/>
    </row>
    <row r="17" spans="1:5" ht="18" customHeight="1" thickBot="1">
      <c r="A17" s="40" t="s">
        <v>59</v>
      </c>
      <c r="B17" s="54">
        <v>211</v>
      </c>
      <c r="C17" s="13">
        <f>'[1]ПФХД 2013г'!$D$9</f>
        <v>2376500</v>
      </c>
      <c r="D17" s="13"/>
      <c r="E17" s="11"/>
    </row>
    <row r="18" spans="1:5" ht="16.5" customHeight="1" thickBot="1">
      <c r="A18" s="66" t="s">
        <v>195</v>
      </c>
      <c r="B18" s="67">
        <v>212</v>
      </c>
      <c r="C18" s="68">
        <f>C19+C20+C21+C22+C23</f>
        <v>2812600</v>
      </c>
      <c r="D18" s="68">
        <f>D19+D20+D21+D22+D23</f>
        <v>0</v>
      </c>
      <c r="E18" s="68">
        <f>E19+E20+E21+E22+E23</f>
        <v>0</v>
      </c>
    </row>
    <row r="19" spans="1:5" ht="21.75" customHeight="1" thickBot="1">
      <c r="A19" s="40" t="s">
        <v>34</v>
      </c>
      <c r="B19" s="54" t="s">
        <v>60</v>
      </c>
      <c r="C19" s="13">
        <f>'[1]ПФХД 2013г'!$D$17</f>
        <v>6000</v>
      </c>
      <c r="D19" s="13"/>
      <c r="E19" s="11"/>
    </row>
    <row r="20" spans="1:5" ht="17.25" customHeight="1" thickBot="1">
      <c r="A20" s="40" t="s">
        <v>64</v>
      </c>
      <c r="B20" s="54" t="s">
        <v>61</v>
      </c>
      <c r="C20" s="13">
        <f>'[1]ПФХД 2013г'!$D$15</f>
        <v>45900</v>
      </c>
      <c r="D20" s="13"/>
      <c r="E20" s="11"/>
    </row>
    <row r="21" spans="1:5" ht="15.75" customHeight="1" thickBot="1">
      <c r="A21" s="40" t="s">
        <v>31</v>
      </c>
      <c r="B21" s="54" t="s">
        <v>62</v>
      </c>
      <c r="C21" s="13">
        <f>'[1]ПФХД 2013г'!$D$11</f>
        <v>2602300</v>
      </c>
      <c r="D21" s="13"/>
      <c r="E21" s="11"/>
    </row>
    <row r="22" spans="1:5" ht="18" customHeight="1" thickBot="1">
      <c r="A22" s="40" t="s">
        <v>32</v>
      </c>
      <c r="B22" s="54" t="s">
        <v>233</v>
      </c>
      <c r="C22" s="13">
        <f>'[1]ПФХД 2013г'!$D$12</f>
        <v>158400</v>
      </c>
      <c r="D22" s="13"/>
      <c r="E22" s="11"/>
    </row>
    <row r="23" spans="1:5" ht="17.25" thickBot="1">
      <c r="A23" s="40" t="s">
        <v>33</v>
      </c>
      <c r="B23" s="54" t="s">
        <v>65</v>
      </c>
      <c r="C23" s="13"/>
      <c r="D23" s="13"/>
      <c r="E23" s="11"/>
    </row>
    <row r="24" spans="1:5" ht="19.5" customHeight="1" thickBot="1">
      <c r="A24" s="66" t="s">
        <v>68</v>
      </c>
      <c r="B24" s="67">
        <v>213</v>
      </c>
      <c r="C24" s="68">
        <f>C25+C26</f>
        <v>16059050</v>
      </c>
      <c r="D24" s="68">
        <f>D25+D26</f>
        <v>0</v>
      </c>
      <c r="E24" s="68">
        <f>E25+E26</f>
        <v>0</v>
      </c>
    </row>
    <row r="25" spans="1:5" ht="18" customHeight="1" thickBot="1">
      <c r="A25" s="40" t="s">
        <v>66</v>
      </c>
      <c r="B25" s="54">
        <v>213</v>
      </c>
      <c r="C25" s="13">
        <f>'[1]ПФХД 2013г'!$D$18-'[1]ПФХД 2013г'!$D$19</f>
        <v>15371600</v>
      </c>
      <c r="D25" s="13"/>
      <c r="E25" s="11"/>
    </row>
    <row r="26" spans="1:5" ht="20.25" customHeight="1" thickBot="1">
      <c r="A26" s="40" t="s">
        <v>67</v>
      </c>
      <c r="B26" s="54">
        <v>213</v>
      </c>
      <c r="C26" s="13">
        <f>'[1]ПФХД 2013г'!$D$19</f>
        <v>687450</v>
      </c>
      <c r="D26" s="13"/>
      <c r="E26" s="11"/>
    </row>
    <row r="27" spans="1:5" ht="21" customHeight="1" thickBot="1">
      <c r="A27" s="2" t="s">
        <v>196</v>
      </c>
      <c r="B27" s="7">
        <v>220</v>
      </c>
      <c r="C27" s="12">
        <f>C29+C30+C34+C39+C40+C45</f>
        <v>15764601.85</v>
      </c>
      <c r="D27" s="12">
        <f>D29+D30+D34+D39+D40+D45</f>
        <v>0</v>
      </c>
      <c r="E27" s="12">
        <f>E29+E30+E34+E39+E40+E45</f>
        <v>0</v>
      </c>
    </row>
    <row r="28" spans="1:5" ht="20.25" customHeight="1" thickBot="1">
      <c r="A28" s="2" t="s">
        <v>133</v>
      </c>
      <c r="B28" s="7"/>
      <c r="C28" s="12"/>
      <c r="D28" s="12"/>
      <c r="E28" s="11"/>
    </row>
    <row r="29" spans="1:5" ht="17.25" thickBot="1">
      <c r="A29" s="2" t="s">
        <v>197</v>
      </c>
      <c r="B29" s="7">
        <v>221</v>
      </c>
      <c r="C29" s="13">
        <f>'[1]ПФХД 2013г'!$D$21</f>
        <v>355000</v>
      </c>
      <c r="D29" s="13"/>
      <c r="E29" s="11"/>
    </row>
    <row r="30" spans="1:5" ht="18.75" customHeight="1" thickBot="1">
      <c r="A30" s="2" t="s">
        <v>198</v>
      </c>
      <c r="B30" s="7">
        <v>222</v>
      </c>
      <c r="C30" s="13">
        <f>C31+C32+C33</f>
        <v>438496</v>
      </c>
      <c r="D30" s="13">
        <f>D31+D32+D33</f>
        <v>0</v>
      </c>
      <c r="E30" s="13">
        <f>E31+E32+E33</f>
        <v>0</v>
      </c>
    </row>
    <row r="31" spans="1:5" ht="18.75" customHeight="1" thickBot="1">
      <c r="A31" s="41" t="s">
        <v>35</v>
      </c>
      <c r="B31" s="54" t="s">
        <v>69</v>
      </c>
      <c r="C31" s="13">
        <f>'[1]ПФХД 2013г'!$D$23</f>
        <v>0</v>
      </c>
      <c r="D31" s="13"/>
      <c r="E31" s="11"/>
    </row>
    <row r="32" spans="1:5" ht="18.75" customHeight="1" thickBot="1">
      <c r="A32" s="40" t="s">
        <v>36</v>
      </c>
      <c r="B32" s="54" t="s">
        <v>70</v>
      </c>
      <c r="C32" s="13">
        <f>'[1]ПФХД 2013г'!$D$24</f>
        <v>96700</v>
      </c>
      <c r="D32" s="13"/>
      <c r="E32" s="11"/>
    </row>
    <row r="33" spans="1:5" ht="18.75" customHeight="1" thickBot="1">
      <c r="A33" s="40" t="s">
        <v>37</v>
      </c>
      <c r="B33" s="54" t="s">
        <v>71</v>
      </c>
      <c r="C33" s="13">
        <f>'[1]ПФХД 2013г'!$D$25</f>
        <v>341796</v>
      </c>
      <c r="D33" s="13"/>
      <c r="E33" s="11"/>
    </row>
    <row r="34" spans="1:5" ht="20.25" customHeight="1" thickBot="1">
      <c r="A34" s="2" t="s">
        <v>199</v>
      </c>
      <c r="B34" s="7">
        <v>223</v>
      </c>
      <c r="C34" s="13">
        <f>C35+C36+C37+C38</f>
        <v>5164897</v>
      </c>
      <c r="D34" s="13">
        <f>D35+D36+D37+D38</f>
        <v>0</v>
      </c>
      <c r="E34" s="13">
        <f>E35+E36+E37+E38</f>
        <v>0</v>
      </c>
    </row>
    <row r="35" spans="1:5" ht="24" customHeight="1" thickBot="1">
      <c r="A35" s="41" t="s">
        <v>38</v>
      </c>
      <c r="B35" s="54" t="s">
        <v>73</v>
      </c>
      <c r="C35" s="13">
        <f>'[1]ПФХД 2013г'!$D$27</f>
        <v>2750000</v>
      </c>
      <c r="D35" s="13"/>
      <c r="E35" s="11"/>
    </row>
    <row r="36" spans="1:5" ht="20.25" customHeight="1" thickBot="1">
      <c r="A36" s="40" t="s">
        <v>39</v>
      </c>
      <c r="B36" s="54" t="s">
        <v>74</v>
      </c>
      <c r="C36" s="13"/>
      <c r="D36" s="13"/>
      <c r="E36" s="11"/>
    </row>
    <row r="37" spans="1:5" ht="20.25" customHeight="1" thickBot="1">
      <c r="A37" s="40" t="s">
        <v>40</v>
      </c>
      <c r="B37" s="54" t="s">
        <v>75</v>
      </c>
      <c r="C37" s="13">
        <f>'[1]ПФХД 2013г'!$D$29</f>
        <v>1744897</v>
      </c>
      <c r="D37" s="13"/>
      <c r="E37" s="11"/>
    </row>
    <row r="38" spans="1:5" ht="20.25" customHeight="1" thickBot="1">
      <c r="A38" s="40" t="s">
        <v>41</v>
      </c>
      <c r="B38" s="54" t="s">
        <v>76</v>
      </c>
      <c r="C38" s="13">
        <f>'[1]ПФХД 2013г'!$D$30</f>
        <v>670000</v>
      </c>
      <c r="D38" s="13"/>
      <c r="E38" s="11"/>
    </row>
    <row r="39" spans="1:5" ht="20.25" customHeight="1" thickBot="1">
      <c r="A39" s="2" t="s">
        <v>200</v>
      </c>
      <c r="B39" s="7">
        <v>224</v>
      </c>
      <c r="C39" s="13">
        <f>'[1]ПФХД 2013г'!$D$31</f>
        <v>0</v>
      </c>
      <c r="D39" s="13"/>
      <c r="E39" s="11"/>
    </row>
    <row r="40" spans="1:5" ht="19.5" customHeight="1" thickBot="1">
      <c r="A40" s="2" t="s">
        <v>201</v>
      </c>
      <c r="B40" s="7">
        <v>225</v>
      </c>
      <c r="C40" s="13">
        <f>C41+C42+C43+C44</f>
        <v>6596423.67</v>
      </c>
      <c r="D40" s="13">
        <f>D41+D42+D43+D44</f>
        <v>0</v>
      </c>
      <c r="E40" s="13">
        <f>E41+E42+E43+E44</f>
        <v>0</v>
      </c>
    </row>
    <row r="41" spans="1:5" ht="19.5" customHeight="1" thickBot="1">
      <c r="A41" s="41" t="s">
        <v>42</v>
      </c>
      <c r="B41" s="54" t="s">
        <v>77</v>
      </c>
      <c r="C41" s="13">
        <f>'[1]ПФХД 2013г'!$D$34</f>
        <v>200000</v>
      </c>
      <c r="D41" s="13"/>
      <c r="E41" s="11"/>
    </row>
    <row r="42" spans="1:5" ht="19.5" customHeight="1" thickBot="1">
      <c r="A42" s="40" t="s">
        <v>43</v>
      </c>
      <c r="B42" s="54" t="s">
        <v>78</v>
      </c>
      <c r="C42" s="13">
        <f>'[1]ПФХД 2013г'!$D$35</f>
        <v>4265223.67</v>
      </c>
      <c r="D42" s="13"/>
      <c r="E42" s="11"/>
    </row>
    <row r="43" spans="1:5" ht="19.5" customHeight="1" thickBot="1">
      <c r="A43" s="40" t="s">
        <v>44</v>
      </c>
      <c r="B43" s="54" t="s">
        <v>79</v>
      </c>
      <c r="C43" s="13">
        <f>'[1]ПФХД 2013г'!$D$36</f>
        <v>0</v>
      </c>
      <c r="D43" s="13"/>
      <c r="E43" s="11"/>
    </row>
    <row r="44" spans="1:5" ht="25.5" customHeight="1" thickBot="1">
      <c r="A44" s="40" t="s">
        <v>45</v>
      </c>
      <c r="B44" s="54" t="s">
        <v>80</v>
      </c>
      <c r="C44" s="13">
        <f>'[1]ПФХД 2013г'!$D$37</f>
        <v>2131200</v>
      </c>
      <c r="D44" s="13"/>
      <c r="E44" s="11"/>
    </row>
    <row r="45" spans="1:5" ht="18.75" customHeight="1" thickBot="1">
      <c r="A45" s="2" t="s">
        <v>202</v>
      </c>
      <c r="B45" s="7">
        <v>226</v>
      </c>
      <c r="C45" s="13">
        <f>C46+C47+C48+C49+C50+C51+C52</f>
        <v>3209785.1799999997</v>
      </c>
      <c r="D45" s="13">
        <f>D46+D47+D48+D49+D50+D51+D52</f>
        <v>0</v>
      </c>
      <c r="E45" s="13">
        <f>E46+E47+E48+E49+E50+E51+E52</f>
        <v>0</v>
      </c>
    </row>
    <row r="46" spans="1:5" ht="18.75" customHeight="1" thickBot="1">
      <c r="A46" s="41" t="s">
        <v>46</v>
      </c>
      <c r="B46" s="54" t="s">
        <v>81</v>
      </c>
      <c r="C46" s="13">
        <f>'[1]ПФХД 2013г'!$D$39</f>
        <v>100000</v>
      </c>
      <c r="D46" s="13"/>
      <c r="E46" s="11"/>
    </row>
    <row r="47" spans="1:5" ht="18.75" customHeight="1" thickBot="1">
      <c r="A47" s="40" t="s">
        <v>47</v>
      </c>
      <c r="B47" s="54" t="s">
        <v>82</v>
      </c>
      <c r="C47" s="13">
        <f>'[1]ПФХД 2013г'!$D$40</f>
        <v>1813715.18</v>
      </c>
      <c r="D47" s="13"/>
      <c r="E47" s="11"/>
    </row>
    <row r="48" spans="1:5" ht="18.75" customHeight="1" thickBot="1">
      <c r="A48" s="40" t="s">
        <v>48</v>
      </c>
      <c r="B48" s="54" t="s">
        <v>83</v>
      </c>
      <c r="C48" s="13">
        <f>'[1]ПФХД 2013г'!$D$41</f>
        <v>60000</v>
      </c>
      <c r="D48" s="13"/>
      <c r="E48" s="11"/>
    </row>
    <row r="49" spans="1:5" ht="18.75" customHeight="1" thickBot="1">
      <c r="A49" s="40" t="s">
        <v>49</v>
      </c>
      <c r="B49" s="54" t="s">
        <v>84</v>
      </c>
      <c r="C49" s="13">
        <f>'[1]ПФХД 2013г'!$D$42</f>
        <v>6200</v>
      </c>
      <c r="D49" s="13"/>
      <c r="E49" s="11"/>
    </row>
    <row r="50" spans="1:5" ht="34.5" customHeight="1" thickBot="1">
      <c r="A50" s="41" t="s">
        <v>50</v>
      </c>
      <c r="B50" s="54" t="s">
        <v>85</v>
      </c>
      <c r="C50" s="13">
        <f>'[1]ПФХД 2013г'!$D$43</f>
        <v>170760</v>
      </c>
      <c r="D50" s="13"/>
      <c r="E50" s="11"/>
    </row>
    <row r="51" spans="1:5" ht="18.75" customHeight="1" thickBot="1">
      <c r="A51" s="40" t="s">
        <v>51</v>
      </c>
      <c r="B51" s="54" t="s">
        <v>86</v>
      </c>
      <c r="C51" s="13">
        <f>'[1]ПФХД 2013г'!$D$44</f>
        <v>160000</v>
      </c>
      <c r="D51" s="13"/>
      <c r="E51" s="11"/>
    </row>
    <row r="52" spans="1:5" ht="18.75" customHeight="1" thickBot="1">
      <c r="A52" s="40" t="s">
        <v>52</v>
      </c>
      <c r="B52" s="54" t="s">
        <v>87</v>
      </c>
      <c r="C52" s="13">
        <f>'[1]ПФХД 2013г'!$D$45</f>
        <v>899110</v>
      </c>
      <c r="D52" s="13"/>
      <c r="E52" s="11"/>
    </row>
    <row r="53" spans="1:5" ht="18" customHeight="1" thickBot="1">
      <c r="A53" s="2" t="s">
        <v>203</v>
      </c>
      <c r="B53" s="7">
        <v>262</v>
      </c>
      <c r="C53" s="13">
        <f>C54+C55</f>
        <v>115100</v>
      </c>
      <c r="D53" s="13">
        <f>D54+D55</f>
        <v>0</v>
      </c>
      <c r="E53" s="13">
        <f>E54+E55</f>
        <v>0</v>
      </c>
    </row>
    <row r="54" spans="1:5" ht="41.25" customHeight="1" thickBot="1">
      <c r="A54" s="41" t="s">
        <v>53</v>
      </c>
      <c r="B54" s="54" t="s">
        <v>88</v>
      </c>
      <c r="C54" s="12">
        <f>'[1]ПФХД 2013г'!$D$59</f>
        <v>115100</v>
      </c>
      <c r="D54" s="12"/>
      <c r="E54" s="11"/>
    </row>
    <row r="55" spans="1:5" ht="18" customHeight="1" thickBot="1">
      <c r="A55" s="40" t="s">
        <v>54</v>
      </c>
      <c r="B55" s="54" t="s">
        <v>89</v>
      </c>
      <c r="C55" s="12">
        <f>'[1]ПФХД 2013г'!$D$60</f>
        <v>0</v>
      </c>
      <c r="D55" s="12"/>
      <c r="E55" s="11"/>
    </row>
    <row r="56" spans="1:5" ht="17.25" customHeight="1" thickBot="1">
      <c r="A56" s="2" t="s">
        <v>204</v>
      </c>
      <c r="B56" s="7">
        <v>290</v>
      </c>
      <c r="C56" s="13">
        <f>C57+C58+C59</f>
        <v>4248064</v>
      </c>
      <c r="D56" s="13">
        <f>D57+D58+D59</f>
        <v>0</v>
      </c>
      <c r="E56" s="13">
        <f>E57+E58+E59</f>
        <v>0</v>
      </c>
    </row>
    <row r="57" spans="1:5" ht="17.25" customHeight="1" thickBot="1">
      <c r="A57" s="41" t="s">
        <v>90</v>
      </c>
      <c r="B57" s="54" t="s">
        <v>93</v>
      </c>
      <c r="C57" s="12">
        <f>'[1]ПФХД 2013г'!$D$63</f>
        <v>0</v>
      </c>
      <c r="D57" s="12"/>
      <c r="E57" s="11"/>
    </row>
    <row r="58" spans="1:5" ht="17.25" customHeight="1" thickBot="1">
      <c r="A58" s="40" t="s">
        <v>91</v>
      </c>
      <c r="B58" s="54" t="s">
        <v>94</v>
      </c>
      <c r="C58" s="12">
        <f>'[1]ПФХД 2013г'!$D$64</f>
        <v>0</v>
      </c>
      <c r="D58" s="12"/>
      <c r="E58" s="11"/>
    </row>
    <row r="59" spans="1:5" ht="17.25" customHeight="1" thickBot="1">
      <c r="A59" s="40" t="s">
        <v>92</v>
      </c>
      <c r="B59" s="54" t="s">
        <v>95</v>
      </c>
      <c r="C59" s="12">
        <f>'[1]ПФХД 2013г'!$D$65</f>
        <v>4248064</v>
      </c>
      <c r="D59" s="12"/>
      <c r="E59" s="11"/>
    </row>
    <row r="60" spans="1:5" ht="19.5" customHeight="1" thickBot="1">
      <c r="A60" s="2" t="s">
        <v>205</v>
      </c>
      <c r="B60" s="7">
        <v>300</v>
      </c>
      <c r="C60" s="13">
        <f>C62+C68</f>
        <v>12865341</v>
      </c>
      <c r="D60" s="13">
        <f>D62+D68</f>
        <v>0</v>
      </c>
      <c r="E60" s="13">
        <f>E62+E68</f>
        <v>0</v>
      </c>
    </row>
    <row r="61" spans="1:5" ht="18" customHeight="1" thickBot="1">
      <c r="A61" s="2" t="s">
        <v>133</v>
      </c>
      <c r="B61" s="7"/>
      <c r="C61" s="12"/>
      <c r="D61" s="12"/>
      <c r="E61" s="11"/>
    </row>
    <row r="62" spans="1:5" ht="18.75" customHeight="1" thickBot="1">
      <c r="A62" s="2" t="s">
        <v>206</v>
      </c>
      <c r="B62" s="7">
        <v>310</v>
      </c>
      <c r="C62" s="13">
        <f>C63+C64+C65</f>
        <v>1400000</v>
      </c>
      <c r="D62" s="13">
        <f>D63+D64+D65</f>
        <v>0</v>
      </c>
      <c r="E62" s="13">
        <f>E63+E64+E65</f>
        <v>0</v>
      </c>
    </row>
    <row r="63" spans="1:5" ht="18" customHeight="1" thickBot="1">
      <c r="A63" s="39" t="s">
        <v>96</v>
      </c>
      <c r="B63" s="54" t="s">
        <v>99</v>
      </c>
      <c r="C63" s="13">
        <f>'[1]ПФХД 2013г'!$D$69</f>
        <v>700000</v>
      </c>
      <c r="D63" s="13"/>
      <c r="E63" s="11"/>
    </row>
    <row r="64" spans="1:5" ht="16.5" customHeight="1" thickBot="1">
      <c r="A64" s="37" t="s">
        <v>97</v>
      </c>
      <c r="B64" s="54" t="s">
        <v>100</v>
      </c>
      <c r="C64" s="13">
        <f>'[1]ПФХД 2013г'!$D$70</f>
        <v>0</v>
      </c>
      <c r="D64" s="13"/>
      <c r="E64" s="11"/>
    </row>
    <row r="65" spans="1:5" ht="18.75" customHeight="1" thickBot="1">
      <c r="A65" s="37" t="s">
        <v>98</v>
      </c>
      <c r="B65" s="54" t="s">
        <v>101</v>
      </c>
      <c r="C65" s="13">
        <f>'[1]ПФХД 2013г'!$D$71</f>
        <v>700000</v>
      </c>
      <c r="D65" s="13"/>
      <c r="E65" s="11"/>
    </row>
    <row r="66" spans="1:5" ht="22.5" customHeight="1" thickBot="1">
      <c r="A66" s="2" t="s">
        <v>207</v>
      </c>
      <c r="B66" s="7">
        <v>320</v>
      </c>
      <c r="C66" s="12">
        <f>'[1]ПФХД 2013г'!$D$72</f>
        <v>0</v>
      </c>
      <c r="D66" s="12"/>
      <c r="E66" s="11"/>
    </row>
    <row r="67" spans="1:5" ht="21.75" customHeight="1" thickBot="1">
      <c r="A67" s="2" t="s">
        <v>208</v>
      </c>
      <c r="B67" s="7">
        <v>330</v>
      </c>
      <c r="C67" s="12"/>
      <c r="D67" s="12"/>
      <c r="E67" s="11"/>
    </row>
    <row r="68" spans="1:5" ht="20.25" customHeight="1" thickBot="1">
      <c r="A68" s="2" t="s">
        <v>209</v>
      </c>
      <c r="B68" s="7">
        <v>340</v>
      </c>
      <c r="C68" s="13">
        <f>C69+C70+C71+C72+C73+C74</f>
        <v>11465341</v>
      </c>
      <c r="D68" s="13">
        <f>D69+D70+D71+D72+D73+D74</f>
        <v>0</v>
      </c>
      <c r="E68" s="13">
        <f>E69+E70+E71+E72+E73+E74</f>
        <v>0</v>
      </c>
    </row>
    <row r="69" spans="1:5" ht="16.5" customHeight="1" thickBot="1">
      <c r="A69" s="41" t="s">
        <v>102</v>
      </c>
      <c r="B69" s="54" t="s">
        <v>108</v>
      </c>
      <c r="C69" s="13">
        <f>'[1]ПФХД 2013г'!$D$74</f>
        <v>55700</v>
      </c>
      <c r="D69" s="13"/>
      <c r="E69" s="11"/>
    </row>
    <row r="70" spans="1:5" ht="16.5" customHeight="1" thickBot="1">
      <c r="A70" s="40" t="s">
        <v>103</v>
      </c>
      <c r="B70" s="54" t="s">
        <v>109</v>
      </c>
      <c r="C70" s="13">
        <f>'[1]ПФХД 2013г'!$D$75</f>
        <v>153500</v>
      </c>
      <c r="D70" s="13"/>
      <c r="E70" s="11"/>
    </row>
    <row r="71" spans="1:5" ht="26.25" customHeight="1" thickBot="1">
      <c r="A71" s="40" t="s">
        <v>104</v>
      </c>
      <c r="B71" s="54" t="s">
        <v>110</v>
      </c>
      <c r="C71" s="13">
        <f>'[1]ПФХД 2013г'!$D$76</f>
        <v>857850</v>
      </c>
      <c r="D71" s="13"/>
      <c r="E71" s="11"/>
    </row>
    <row r="72" spans="1:5" ht="16.5" customHeight="1" thickBot="1">
      <c r="A72" s="40" t="s">
        <v>105</v>
      </c>
      <c r="B72" s="54" t="s">
        <v>111</v>
      </c>
      <c r="C72" s="13">
        <f>'[1]ПФХД 2013г'!$D$77</f>
        <v>8904000</v>
      </c>
      <c r="D72" s="13"/>
      <c r="E72" s="11"/>
    </row>
    <row r="73" spans="1:5" ht="17.25" customHeight="1" thickBot="1">
      <c r="A73" s="40" t="s">
        <v>106</v>
      </c>
      <c r="B73" s="54" t="s">
        <v>112</v>
      </c>
      <c r="C73" s="13">
        <f>'[1]ПФХД 2013г'!$D$79</f>
        <v>70000</v>
      </c>
      <c r="D73" s="13"/>
      <c r="E73" s="11"/>
    </row>
    <row r="74" spans="1:5" ht="16.5" customHeight="1" thickBot="1">
      <c r="A74" s="40" t="s">
        <v>107</v>
      </c>
      <c r="B74" s="54" t="s">
        <v>113</v>
      </c>
      <c r="C74" s="13">
        <f>'[1]ПФХД 2013г'!$D$80</f>
        <v>1424291</v>
      </c>
      <c r="D74" s="13"/>
      <c r="E74" s="11"/>
    </row>
    <row r="75" spans="1:5" ht="18" customHeight="1" thickBot="1">
      <c r="A75" s="2" t="s">
        <v>193</v>
      </c>
      <c r="B75" s="7"/>
      <c r="C75" s="13"/>
      <c r="D75" s="13"/>
      <c r="E75" s="11"/>
    </row>
    <row r="76" spans="1:5" ht="19.5" thickBot="1">
      <c r="A76" s="135" t="s">
        <v>5</v>
      </c>
      <c r="B76" s="136"/>
      <c r="C76" s="136"/>
      <c r="D76" s="136"/>
      <c r="E76" s="137"/>
    </row>
    <row r="77" spans="1:5" ht="21.75" customHeight="1" thickBot="1">
      <c r="A77" s="2" t="s">
        <v>191</v>
      </c>
      <c r="B77" s="7" t="s">
        <v>192</v>
      </c>
      <c r="C77" s="12"/>
      <c r="D77" s="12"/>
      <c r="E77" s="10"/>
    </row>
    <row r="78" spans="1:5" ht="17.25" customHeight="1" thickBot="1">
      <c r="A78" s="1" t="s">
        <v>221</v>
      </c>
      <c r="B78" s="9">
        <v>180</v>
      </c>
      <c r="C78" s="49">
        <f>SUM(C79:C82)</f>
        <v>2082827</v>
      </c>
      <c r="D78" s="49">
        <f>D79+D80+D82</f>
        <v>0</v>
      </c>
      <c r="E78" s="49">
        <f>E79+E80+E82</f>
        <v>0</v>
      </c>
    </row>
    <row r="79" spans="1:5" ht="26.25" customHeight="1" thickBot="1">
      <c r="A79" s="2" t="s">
        <v>234</v>
      </c>
      <c r="B79" s="7"/>
      <c r="C79" s="13">
        <v>351303</v>
      </c>
      <c r="D79" s="13"/>
      <c r="E79" s="10"/>
    </row>
    <row r="80" spans="1:5" ht="33.75" thickBot="1">
      <c r="A80" s="2" t="s">
        <v>237</v>
      </c>
      <c r="B80" s="7"/>
      <c r="C80" s="13">
        <v>180986</v>
      </c>
      <c r="D80" s="13"/>
      <c r="E80" s="10"/>
    </row>
    <row r="81" spans="1:5" ht="42.75" customHeight="1" thickBot="1">
      <c r="A81" s="2" t="s">
        <v>238</v>
      </c>
      <c r="B81" s="7"/>
      <c r="C81" s="13">
        <v>1090538</v>
      </c>
      <c r="D81" s="13"/>
      <c r="E81" s="10"/>
    </row>
    <row r="82" spans="1:5" ht="26.25" customHeight="1" thickBot="1">
      <c r="A82" s="2" t="s">
        <v>235</v>
      </c>
      <c r="B82" s="7"/>
      <c r="C82" s="13">
        <v>460000</v>
      </c>
      <c r="D82" s="13"/>
      <c r="E82" s="10"/>
    </row>
    <row r="83" spans="1:5" ht="18.75" customHeight="1" thickBot="1">
      <c r="A83" s="17" t="s">
        <v>72</v>
      </c>
      <c r="B83" s="7">
        <v>900</v>
      </c>
      <c r="C83" s="12">
        <f>C85+C98+C124+C127+C131</f>
        <v>2082827</v>
      </c>
      <c r="D83" s="12">
        <f>D85+D98+D124+D127+D131</f>
        <v>0</v>
      </c>
      <c r="E83" s="12">
        <f>E85+E98+E124+E127+E131</f>
        <v>0</v>
      </c>
    </row>
    <row r="84" spans="1:5" ht="18.75" customHeight="1" thickBot="1">
      <c r="A84" s="17" t="s">
        <v>121</v>
      </c>
      <c r="B84" s="7"/>
      <c r="C84" s="13"/>
      <c r="D84" s="13"/>
      <c r="E84" s="10"/>
    </row>
    <row r="85" spans="1:5" ht="18" customHeight="1" thickBot="1">
      <c r="A85" s="2" t="s">
        <v>194</v>
      </c>
      <c r="B85" s="7">
        <v>210</v>
      </c>
      <c r="C85" s="12">
        <f>C86+C89+C95</f>
        <v>1271524</v>
      </c>
      <c r="D85" s="12">
        <f>D86+D89+D95</f>
        <v>0</v>
      </c>
      <c r="E85" s="12">
        <f>E86+E89+E95</f>
        <v>0</v>
      </c>
    </row>
    <row r="86" spans="1:5" ht="18" customHeight="1" thickBot="1">
      <c r="A86" s="2" t="s">
        <v>57</v>
      </c>
      <c r="B86" s="7">
        <v>211</v>
      </c>
      <c r="C86" s="13">
        <f>C87+C88</f>
        <v>994531.1799999999</v>
      </c>
      <c r="D86" s="13">
        <f>D87+D88</f>
        <v>0</v>
      </c>
      <c r="E86" s="13">
        <f>E87+E88</f>
        <v>0</v>
      </c>
    </row>
    <row r="87" spans="1:6" ht="18" customHeight="1" thickBot="1">
      <c r="A87" s="40" t="s">
        <v>58</v>
      </c>
      <c r="B87" s="54">
        <v>211</v>
      </c>
      <c r="C87" s="13">
        <f>'[1]ПФХД 2013г'!$O$8</f>
        <v>994531.1799999999</v>
      </c>
      <c r="D87" s="13"/>
      <c r="E87" s="11"/>
      <c r="F87" s="65">
        <f>C86-150800</f>
        <v>843731.1799999999</v>
      </c>
    </row>
    <row r="88" spans="1:5" ht="18" customHeight="1" thickBot="1">
      <c r="A88" s="40" t="s">
        <v>59</v>
      </c>
      <c r="B88" s="54">
        <v>211</v>
      </c>
      <c r="C88" s="13">
        <f>'[1]ПФХД 2013г'!$O$9</f>
        <v>0</v>
      </c>
      <c r="D88" s="13"/>
      <c r="E88" s="11"/>
    </row>
    <row r="89" spans="1:5" ht="18.75" customHeight="1" thickBot="1">
      <c r="A89" s="2" t="s">
        <v>195</v>
      </c>
      <c r="B89" s="7">
        <v>212</v>
      </c>
      <c r="C89" s="13">
        <f>C90+C91+C92+C93+C94</f>
        <v>0</v>
      </c>
      <c r="D89" s="13">
        <f>D90+D91+D92+D93+D94</f>
        <v>0</v>
      </c>
      <c r="E89" s="13">
        <f>E90+E91+E92+E93+E94</f>
        <v>0</v>
      </c>
    </row>
    <row r="90" spans="1:5" ht="20.25" customHeight="1" thickBot="1">
      <c r="A90" s="40" t="s">
        <v>34</v>
      </c>
      <c r="B90" s="54" t="s">
        <v>60</v>
      </c>
      <c r="C90" s="13">
        <f>'[1]ПФХД 2013г'!$O$17</f>
        <v>0</v>
      </c>
      <c r="D90" s="13"/>
      <c r="E90" s="11"/>
    </row>
    <row r="91" spans="1:5" ht="18.75" customHeight="1" thickBot="1">
      <c r="A91" s="40" t="s">
        <v>64</v>
      </c>
      <c r="B91" s="54" t="s">
        <v>61</v>
      </c>
      <c r="C91" s="13">
        <f>'[1]ПФХД 2013г'!$O$15</f>
        <v>0</v>
      </c>
      <c r="D91" s="13"/>
      <c r="E91" s="11"/>
    </row>
    <row r="92" spans="1:5" ht="17.25" customHeight="1" thickBot="1">
      <c r="A92" s="40" t="s">
        <v>31</v>
      </c>
      <c r="B92" s="54" t="s">
        <v>62</v>
      </c>
      <c r="C92" s="13">
        <f>'[1]ПФХД 2013г'!$O$11</f>
        <v>0</v>
      </c>
      <c r="D92" s="13"/>
      <c r="E92" s="11"/>
    </row>
    <row r="93" spans="1:5" ht="18.75" customHeight="1" thickBot="1">
      <c r="A93" s="40" t="s">
        <v>32</v>
      </c>
      <c r="B93" s="54" t="s">
        <v>233</v>
      </c>
      <c r="C93" s="13">
        <f>'[1]ПФХД 2013г'!$O$12</f>
        <v>0</v>
      </c>
      <c r="D93" s="13"/>
      <c r="E93" s="11"/>
    </row>
    <row r="94" spans="1:5" ht="17.25" thickBot="1">
      <c r="A94" s="40" t="s">
        <v>33</v>
      </c>
      <c r="B94" s="54" t="s">
        <v>65</v>
      </c>
      <c r="C94" s="13"/>
      <c r="D94" s="13"/>
      <c r="E94" s="11"/>
    </row>
    <row r="95" spans="1:6" ht="19.5" customHeight="1" thickBot="1">
      <c r="A95" s="2" t="s">
        <v>68</v>
      </c>
      <c r="B95" s="7">
        <v>213</v>
      </c>
      <c r="C95" s="13">
        <f>C96+C97</f>
        <v>276992.82</v>
      </c>
      <c r="D95" s="13">
        <f>D96+D97</f>
        <v>0</v>
      </c>
      <c r="E95" s="13">
        <f>E96+E97</f>
        <v>0</v>
      </c>
      <c r="F95" s="65">
        <f>C95-30186</f>
        <v>246806.82</v>
      </c>
    </row>
    <row r="96" spans="1:5" ht="18" customHeight="1" thickBot="1">
      <c r="A96" s="40" t="s">
        <v>66</v>
      </c>
      <c r="B96" s="54">
        <v>213</v>
      </c>
      <c r="C96" s="13">
        <f>'[1]ПФХД 2013г'!$O$18</f>
        <v>276992.82</v>
      </c>
      <c r="D96" s="13"/>
      <c r="E96" s="11"/>
    </row>
    <row r="97" spans="1:5" ht="20.25" customHeight="1" thickBot="1">
      <c r="A97" s="40" t="s">
        <v>67</v>
      </c>
      <c r="B97" s="54">
        <v>213</v>
      </c>
      <c r="C97" s="13">
        <f>'[1]ПФХД 2013г'!$O$19</f>
        <v>0</v>
      </c>
      <c r="D97" s="13"/>
      <c r="E97" s="11"/>
    </row>
    <row r="98" spans="1:5" ht="21" customHeight="1" thickBot="1">
      <c r="A98" s="2" t="s">
        <v>196</v>
      </c>
      <c r="B98" s="7">
        <v>220</v>
      </c>
      <c r="C98" s="12">
        <f>C100+C101+C105+C110+C111+C116</f>
        <v>100000</v>
      </c>
      <c r="D98" s="12">
        <f>D100+D101+D105+D110+D111+D116</f>
        <v>0</v>
      </c>
      <c r="E98" s="12">
        <f>E100+E101+E105+E110+E111+E116</f>
        <v>0</v>
      </c>
    </row>
    <row r="99" spans="1:5" ht="20.25" customHeight="1" thickBot="1">
      <c r="A99" s="2" t="s">
        <v>133</v>
      </c>
      <c r="B99" s="7"/>
      <c r="C99" s="12"/>
      <c r="D99" s="12"/>
      <c r="E99" s="11"/>
    </row>
    <row r="100" spans="1:5" ht="17.25" thickBot="1">
      <c r="A100" s="2" t="s">
        <v>197</v>
      </c>
      <c r="B100" s="7">
        <v>221</v>
      </c>
      <c r="C100" s="13">
        <f>'[1]ПФХД 2013г'!$O$21</f>
        <v>0</v>
      </c>
      <c r="D100" s="13"/>
      <c r="E100" s="11"/>
    </row>
    <row r="101" spans="1:5" ht="18.75" customHeight="1" thickBot="1">
      <c r="A101" s="2" t="s">
        <v>198</v>
      </c>
      <c r="B101" s="7">
        <v>222</v>
      </c>
      <c r="C101" s="13">
        <f>C102+C103+C104</f>
        <v>0</v>
      </c>
      <c r="D101" s="13">
        <f>D102+D103+D104</f>
        <v>0</v>
      </c>
      <c r="E101" s="13">
        <f>E102+E103+E104</f>
        <v>0</v>
      </c>
    </row>
    <row r="102" spans="1:5" ht="18.75" customHeight="1" thickBot="1">
      <c r="A102" s="41" t="s">
        <v>35</v>
      </c>
      <c r="B102" s="54" t="s">
        <v>69</v>
      </c>
      <c r="C102" s="13">
        <f>'[1]ПФХД 2013г'!$O$23</f>
        <v>0</v>
      </c>
      <c r="D102" s="13"/>
      <c r="E102" s="11"/>
    </row>
    <row r="103" spans="1:5" ht="18.75" customHeight="1" thickBot="1">
      <c r="A103" s="40" t="s">
        <v>36</v>
      </c>
      <c r="B103" s="54" t="s">
        <v>70</v>
      </c>
      <c r="C103" s="13">
        <f>'[1]ПФХД 2013г'!$O$24</f>
        <v>0</v>
      </c>
      <c r="D103" s="13"/>
      <c r="E103" s="11"/>
    </row>
    <row r="104" spans="1:5" ht="18.75" customHeight="1" thickBot="1">
      <c r="A104" s="40" t="s">
        <v>37</v>
      </c>
      <c r="B104" s="54" t="s">
        <v>71</v>
      </c>
      <c r="C104" s="13">
        <f>'[1]ПФХД 2013г'!$O$25</f>
        <v>0</v>
      </c>
      <c r="D104" s="13"/>
      <c r="E104" s="11"/>
    </row>
    <row r="105" spans="1:5" ht="20.25" customHeight="1" thickBot="1">
      <c r="A105" s="2" t="s">
        <v>199</v>
      </c>
      <c r="B105" s="7">
        <v>223</v>
      </c>
      <c r="C105" s="13">
        <f>C106+C107+C108+C109</f>
        <v>0</v>
      </c>
      <c r="D105" s="13">
        <f>D106+D107+D108+D109</f>
        <v>0</v>
      </c>
      <c r="E105" s="13">
        <f>E106+E107+E108+E109</f>
        <v>0</v>
      </c>
    </row>
    <row r="106" spans="1:5" ht="24" customHeight="1" thickBot="1">
      <c r="A106" s="41" t="s">
        <v>38</v>
      </c>
      <c r="B106" s="54" t="s">
        <v>73</v>
      </c>
      <c r="C106" s="13">
        <f>'[1]ПФХД 2013г'!$O$27</f>
        <v>0</v>
      </c>
      <c r="D106" s="13"/>
      <c r="E106" s="11"/>
    </row>
    <row r="107" spans="1:5" ht="16.5" customHeight="1" thickBot="1">
      <c r="A107" s="40" t="s">
        <v>39</v>
      </c>
      <c r="B107" s="54" t="s">
        <v>74</v>
      </c>
      <c r="C107" s="13"/>
      <c r="D107" s="13"/>
      <c r="E107" s="11"/>
    </row>
    <row r="108" spans="1:5" ht="15.75" customHeight="1" thickBot="1">
      <c r="A108" s="40" t="s">
        <v>40</v>
      </c>
      <c r="B108" s="54" t="s">
        <v>75</v>
      </c>
      <c r="C108" s="13">
        <f>'[1]ПФХД 2013г'!$O$29</f>
        <v>0</v>
      </c>
      <c r="D108" s="13"/>
      <c r="E108" s="11"/>
    </row>
    <row r="109" spans="1:5" ht="16.5" customHeight="1" thickBot="1">
      <c r="A109" s="40" t="s">
        <v>41</v>
      </c>
      <c r="B109" s="54" t="s">
        <v>76</v>
      </c>
      <c r="C109" s="13">
        <f>'[1]ПФХД 2013г'!$O$30</f>
        <v>0</v>
      </c>
      <c r="D109" s="13"/>
      <c r="E109" s="11"/>
    </row>
    <row r="110" spans="1:5" ht="15.75" customHeight="1" thickBot="1">
      <c r="A110" s="2" t="s">
        <v>200</v>
      </c>
      <c r="B110" s="7">
        <v>224</v>
      </c>
      <c r="C110" s="13"/>
      <c r="D110" s="13"/>
      <c r="E110" s="11"/>
    </row>
    <row r="111" spans="1:5" ht="19.5" customHeight="1" thickBot="1">
      <c r="A111" s="2" t="s">
        <v>201</v>
      </c>
      <c r="B111" s="7">
        <v>225</v>
      </c>
      <c r="C111" s="13">
        <f>C112+C113+C114+C115</f>
        <v>0</v>
      </c>
      <c r="D111" s="13">
        <f>D112+D113+D114+D115</f>
        <v>0</v>
      </c>
      <c r="E111" s="13">
        <f>E112+E113+E114+E115</f>
        <v>0</v>
      </c>
    </row>
    <row r="112" spans="1:5" ht="19.5" customHeight="1" thickBot="1">
      <c r="A112" s="41" t="s">
        <v>42</v>
      </c>
      <c r="B112" s="54" t="s">
        <v>77</v>
      </c>
      <c r="C112" s="13">
        <f>'[1]ПФХД 2013г'!$O$34</f>
        <v>0</v>
      </c>
      <c r="D112" s="13"/>
      <c r="E112" s="11"/>
    </row>
    <row r="113" spans="1:5" ht="19.5" customHeight="1" thickBot="1">
      <c r="A113" s="40" t="s">
        <v>43</v>
      </c>
      <c r="B113" s="54" t="s">
        <v>78</v>
      </c>
      <c r="C113" s="13">
        <f>'[1]ПФХД 2013г'!$O$35</f>
        <v>0</v>
      </c>
      <c r="D113" s="13"/>
      <c r="E113" s="11"/>
    </row>
    <row r="114" spans="1:5" ht="38.25" customHeight="1" thickBot="1">
      <c r="A114" s="40" t="s">
        <v>44</v>
      </c>
      <c r="B114" s="54" t="s">
        <v>79</v>
      </c>
      <c r="C114" s="13">
        <f>'[1]ПФХД 2013г'!$O$36</f>
        <v>0</v>
      </c>
      <c r="D114" s="13"/>
      <c r="E114" s="11"/>
    </row>
    <row r="115" spans="1:5" ht="24" customHeight="1" thickBot="1">
      <c r="A115" s="40" t="s">
        <v>45</v>
      </c>
      <c r="B115" s="54" t="s">
        <v>80</v>
      </c>
      <c r="C115" s="13">
        <f>'[1]ПФХД 2013г'!$O$37</f>
        <v>0</v>
      </c>
      <c r="D115" s="13"/>
      <c r="E115" s="11"/>
    </row>
    <row r="116" spans="1:5" ht="18.75" customHeight="1" thickBot="1">
      <c r="A116" s="2" t="s">
        <v>202</v>
      </c>
      <c r="B116" s="7">
        <v>226</v>
      </c>
      <c r="C116" s="13">
        <f>C117+C118+C119+C120+C121+C122+C123</f>
        <v>100000</v>
      </c>
      <c r="D116" s="13">
        <f>D117+D118+D119+D120+D121+D122+D123</f>
        <v>0</v>
      </c>
      <c r="E116" s="13">
        <f>E117+E118+E119+E120+E121+E122+E123</f>
        <v>0</v>
      </c>
    </row>
    <row r="117" spans="1:5" ht="18.75" customHeight="1" thickBot="1">
      <c r="A117" s="41" t="s">
        <v>46</v>
      </c>
      <c r="B117" s="54" t="s">
        <v>81</v>
      </c>
      <c r="C117" s="13">
        <f>'[1]ПФХД 2013г'!$O$39</f>
        <v>0</v>
      </c>
      <c r="D117" s="13"/>
      <c r="E117" s="11"/>
    </row>
    <row r="118" spans="1:5" ht="18.75" customHeight="1" thickBot="1">
      <c r="A118" s="40" t="s">
        <v>47</v>
      </c>
      <c r="B118" s="54" t="s">
        <v>82</v>
      </c>
      <c r="C118" s="13">
        <f>'[1]ПФХД 2013г'!$O$40</f>
        <v>0</v>
      </c>
      <c r="D118" s="13"/>
      <c r="E118" s="11"/>
    </row>
    <row r="119" spans="1:5" ht="18.75" customHeight="1" thickBot="1">
      <c r="A119" s="40" t="s">
        <v>48</v>
      </c>
      <c r="B119" s="54" t="s">
        <v>83</v>
      </c>
      <c r="C119" s="13">
        <f>'[1]ПФХД 2013г'!$O$41</f>
        <v>0</v>
      </c>
      <c r="D119" s="13"/>
      <c r="E119" s="11"/>
    </row>
    <row r="120" spans="1:5" ht="18.75" customHeight="1" thickBot="1">
      <c r="A120" s="40" t="s">
        <v>49</v>
      </c>
      <c r="B120" s="54" t="s">
        <v>84</v>
      </c>
      <c r="C120" s="13">
        <f>'[1]ПФХД 2013г'!$O$42</f>
        <v>0</v>
      </c>
      <c r="D120" s="13"/>
      <c r="E120" s="11"/>
    </row>
    <row r="121" spans="1:5" ht="18.75" customHeight="1" thickBot="1">
      <c r="A121" s="41" t="s">
        <v>50</v>
      </c>
      <c r="B121" s="54" t="s">
        <v>85</v>
      </c>
      <c r="C121" s="13">
        <f>'[1]ПФХД 2013г'!$O$43</f>
        <v>100000</v>
      </c>
      <c r="D121" s="13"/>
      <c r="E121" s="11"/>
    </row>
    <row r="122" spans="1:5" ht="18.75" customHeight="1" thickBot="1">
      <c r="A122" s="40" t="s">
        <v>51</v>
      </c>
      <c r="B122" s="54" t="s">
        <v>86</v>
      </c>
      <c r="C122" s="13">
        <f>'[1]ПФХД 2013г'!$O$44</f>
        <v>0</v>
      </c>
      <c r="D122" s="13"/>
      <c r="E122" s="11"/>
    </row>
    <row r="123" spans="1:5" ht="18.75" customHeight="1" thickBot="1">
      <c r="A123" s="40" t="s">
        <v>52</v>
      </c>
      <c r="B123" s="54" t="s">
        <v>87</v>
      </c>
      <c r="C123" s="13">
        <f>'[1]ПФХД 2013г'!$O$45</f>
        <v>0</v>
      </c>
      <c r="D123" s="13"/>
      <c r="E123" s="11"/>
    </row>
    <row r="124" spans="1:5" ht="18" customHeight="1" thickBot="1">
      <c r="A124" s="2" t="s">
        <v>203</v>
      </c>
      <c r="B124" s="7">
        <v>262</v>
      </c>
      <c r="C124" s="13">
        <f>C125+C126</f>
        <v>0</v>
      </c>
      <c r="D124" s="13">
        <f>D125+D126</f>
        <v>0</v>
      </c>
      <c r="E124" s="13">
        <f>E125+E126</f>
        <v>0</v>
      </c>
    </row>
    <row r="125" spans="1:5" ht="33" customHeight="1" thickBot="1">
      <c r="A125" s="41" t="s">
        <v>53</v>
      </c>
      <c r="B125" s="54" t="s">
        <v>88</v>
      </c>
      <c r="C125" s="12">
        <f>'[1]ПФХД 2013г'!$O$59</f>
        <v>0</v>
      </c>
      <c r="D125" s="12"/>
      <c r="E125" s="11"/>
    </row>
    <row r="126" spans="1:5" ht="18" customHeight="1" thickBot="1">
      <c r="A126" s="40" t="s">
        <v>54</v>
      </c>
      <c r="B126" s="54" t="s">
        <v>89</v>
      </c>
      <c r="C126" s="12">
        <f>'[1]ПФХД 2013г'!$O$60</f>
        <v>0</v>
      </c>
      <c r="D126" s="12"/>
      <c r="E126" s="11"/>
    </row>
    <row r="127" spans="1:5" ht="17.25" customHeight="1" thickBot="1">
      <c r="A127" s="2" t="s">
        <v>204</v>
      </c>
      <c r="B127" s="7">
        <v>290</v>
      </c>
      <c r="C127" s="13">
        <f>C128+C129+C130</f>
        <v>0</v>
      </c>
      <c r="D127" s="13">
        <f>D128+D129+D130</f>
        <v>0</v>
      </c>
      <c r="E127" s="13">
        <f>E128+E129+E130</f>
        <v>0</v>
      </c>
    </row>
    <row r="128" spans="1:5" ht="17.25" customHeight="1" thickBot="1">
      <c r="A128" s="41" t="s">
        <v>90</v>
      </c>
      <c r="B128" s="54" t="s">
        <v>93</v>
      </c>
      <c r="C128" s="12">
        <f>'[1]ПФХД 2013г'!$O$63</f>
        <v>0</v>
      </c>
      <c r="D128" s="12"/>
      <c r="E128" s="11"/>
    </row>
    <row r="129" spans="1:5" ht="17.25" customHeight="1" thickBot="1">
      <c r="A129" s="40" t="s">
        <v>91</v>
      </c>
      <c r="B129" s="54" t="s">
        <v>94</v>
      </c>
      <c r="C129" s="12">
        <f>'[1]ПФХД 2013г'!$O$64</f>
        <v>0</v>
      </c>
      <c r="D129" s="12"/>
      <c r="E129" s="11"/>
    </row>
    <row r="130" spans="1:5" ht="17.25" customHeight="1" thickBot="1">
      <c r="A130" s="40" t="s">
        <v>92</v>
      </c>
      <c r="B130" s="54" t="s">
        <v>95</v>
      </c>
      <c r="C130" s="12">
        <f>'[1]ПФХД 2013г'!$O$65</f>
        <v>0</v>
      </c>
      <c r="D130" s="12"/>
      <c r="E130" s="11"/>
    </row>
    <row r="131" spans="1:5" ht="17.25" customHeight="1" thickBot="1">
      <c r="A131" s="2" t="s">
        <v>205</v>
      </c>
      <c r="B131" s="7">
        <v>300</v>
      </c>
      <c r="C131" s="12">
        <f>C133+C139</f>
        <v>711303</v>
      </c>
      <c r="D131" s="12">
        <f>D133+D139</f>
        <v>0</v>
      </c>
      <c r="E131" s="12">
        <f>E133+E139</f>
        <v>0</v>
      </c>
    </row>
    <row r="132" spans="1:5" ht="18" customHeight="1" thickBot="1">
      <c r="A132" s="2" t="s">
        <v>133</v>
      </c>
      <c r="B132" s="7"/>
      <c r="C132" s="12"/>
      <c r="D132" s="12"/>
      <c r="E132" s="11"/>
    </row>
    <row r="133" spans="1:5" ht="16.5" customHeight="1" thickBot="1">
      <c r="A133" s="2" t="s">
        <v>206</v>
      </c>
      <c r="B133" s="7">
        <v>310</v>
      </c>
      <c r="C133" s="13">
        <f>C134+C135+C136</f>
        <v>711303</v>
      </c>
      <c r="D133" s="13">
        <f>D134+D135+D136</f>
        <v>0</v>
      </c>
      <c r="E133" s="13">
        <f>E134+E135+E136</f>
        <v>0</v>
      </c>
    </row>
    <row r="134" spans="1:5" ht="18" customHeight="1" thickBot="1">
      <c r="A134" s="41" t="s">
        <v>96</v>
      </c>
      <c r="B134" s="54" t="s">
        <v>99</v>
      </c>
      <c r="C134" s="13">
        <f>'[1]ПФХД 2013г'!$O$69</f>
        <v>0</v>
      </c>
      <c r="D134" s="13"/>
      <c r="E134" s="11"/>
    </row>
    <row r="135" spans="1:5" ht="16.5" customHeight="1" thickBot="1">
      <c r="A135" s="40" t="s">
        <v>97</v>
      </c>
      <c r="B135" s="54" t="s">
        <v>100</v>
      </c>
      <c r="C135" s="13">
        <f>'[1]ПФХД 2013г'!$O$70</f>
        <v>0</v>
      </c>
      <c r="D135" s="13"/>
      <c r="E135" s="11"/>
    </row>
    <row r="136" spans="1:5" ht="18.75" customHeight="1" thickBot="1">
      <c r="A136" s="40" t="s">
        <v>98</v>
      </c>
      <c r="B136" s="54" t="s">
        <v>101</v>
      </c>
      <c r="C136" s="13">
        <f>'[1]ПФХД 2013г'!$O$71</f>
        <v>711303</v>
      </c>
      <c r="D136" s="13"/>
      <c r="E136" s="11"/>
    </row>
    <row r="137" spans="1:5" ht="18.75" customHeight="1" thickBot="1">
      <c r="A137" s="2" t="s">
        <v>207</v>
      </c>
      <c r="B137" s="7">
        <v>320</v>
      </c>
      <c r="C137" s="12">
        <f>'[1]ПФХД 2013г'!$O$72</f>
        <v>0</v>
      </c>
      <c r="D137" s="12"/>
      <c r="E137" s="11"/>
    </row>
    <row r="138" spans="1:5" ht="17.25" customHeight="1" thickBot="1">
      <c r="A138" s="2" t="s">
        <v>208</v>
      </c>
      <c r="B138" s="7">
        <v>330</v>
      </c>
      <c r="C138" s="12"/>
      <c r="D138" s="12"/>
      <c r="E138" s="11"/>
    </row>
    <row r="139" spans="1:5" ht="16.5" customHeight="1" thickBot="1">
      <c r="A139" s="2" t="s">
        <v>209</v>
      </c>
      <c r="B139" s="7">
        <v>340</v>
      </c>
      <c r="C139" s="13">
        <f>C140+C141+C142+C143+C144+C145</f>
        <v>0</v>
      </c>
      <c r="D139" s="13">
        <f>D140+D141+D142+D143+D144+D145</f>
        <v>0</v>
      </c>
      <c r="E139" s="13">
        <f>E140+E141+E142+E143+E144+E145</f>
        <v>0</v>
      </c>
    </row>
    <row r="140" spans="1:5" ht="16.5" customHeight="1" thickBot="1">
      <c r="A140" s="41" t="s">
        <v>102</v>
      </c>
      <c r="B140" s="54" t="s">
        <v>108</v>
      </c>
      <c r="C140" s="13">
        <f>'[1]ПФХД 2013г'!$O$74</f>
        <v>0</v>
      </c>
      <c r="D140" s="13"/>
      <c r="E140" s="11"/>
    </row>
    <row r="141" spans="1:5" ht="17.25" customHeight="1" thickBot="1">
      <c r="A141" s="40" t="s">
        <v>103</v>
      </c>
      <c r="B141" s="54" t="s">
        <v>109</v>
      </c>
      <c r="C141" s="13">
        <f>'[1]ПФХД 2013г'!$O$75</f>
        <v>0</v>
      </c>
      <c r="D141" s="13"/>
      <c r="E141" s="11"/>
    </row>
    <row r="142" spans="1:5" ht="26.25" customHeight="1" thickBot="1">
      <c r="A142" s="40" t="s">
        <v>104</v>
      </c>
      <c r="B142" s="54" t="s">
        <v>110</v>
      </c>
      <c r="C142" s="13">
        <f>'[1]ПФХД 2013г'!$O$76</f>
        <v>0</v>
      </c>
      <c r="D142" s="13"/>
      <c r="E142" s="11"/>
    </row>
    <row r="143" spans="1:5" ht="17.25" customHeight="1" thickBot="1">
      <c r="A143" s="40" t="s">
        <v>105</v>
      </c>
      <c r="B143" s="54" t="s">
        <v>111</v>
      </c>
      <c r="C143" s="13">
        <f>'[1]ПФХД 2013г'!$O$77</f>
        <v>0</v>
      </c>
      <c r="D143" s="13"/>
      <c r="E143" s="11"/>
    </row>
    <row r="144" spans="1:5" ht="16.5" customHeight="1" thickBot="1">
      <c r="A144" s="40" t="s">
        <v>106</v>
      </c>
      <c r="B144" s="54" t="s">
        <v>112</v>
      </c>
      <c r="C144" s="13">
        <f>'[1]ПФХД 2013г'!$O$79</f>
        <v>0</v>
      </c>
      <c r="D144" s="13"/>
      <c r="E144" s="11"/>
    </row>
    <row r="145" spans="1:5" ht="17.25" customHeight="1" thickBot="1">
      <c r="A145" s="40" t="s">
        <v>107</v>
      </c>
      <c r="B145" s="54" t="s">
        <v>113</v>
      </c>
      <c r="C145" s="13">
        <f>'[1]ПФХД 2013г'!$O$80</f>
        <v>0</v>
      </c>
      <c r="D145" s="13"/>
      <c r="E145" s="11"/>
    </row>
    <row r="146" spans="1:5" ht="16.5" customHeight="1" thickBot="1">
      <c r="A146" s="2" t="s">
        <v>193</v>
      </c>
      <c r="B146" s="7"/>
      <c r="C146" s="13"/>
      <c r="D146" s="13"/>
      <c r="E146" s="11"/>
    </row>
    <row r="147" spans="1:5" ht="37.5" customHeight="1" thickBot="1">
      <c r="A147" s="135" t="s">
        <v>220</v>
      </c>
      <c r="B147" s="136"/>
      <c r="C147" s="136"/>
      <c r="D147" s="136"/>
      <c r="E147" s="137"/>
    </row>
    <row r="148" spans="1:5" ht="18.75" customHeight="1" thickBot="1">
      <c r="A148" s="2" t="s">
        <v>191</v>
      </c>
      <c r="B148" s="7" t="s">
        <v>192</v>
      </c>
      <c r="C148" s="13"/>
      <c r="D148" s="13"/>
      <c r="E148" s="11"/>
    </row>
    <row r="149" spans="1:5" ht="18" customHeight="1" thickBot="1">
      <c r="A149" s="1" t="s">
        <v>221</v>
      </c>
      <c r="B149" s="9">
        <v>180</v>
      </c>
      <c r="C149" s="12">
        <f>C150+C151+C152</f>
        <v>0</v>
      </c>
      <c r="D149" s="12">
        <f>D150+D151+D152</f>
        <v>0</v>
      </c>
      <c r="E149" s="12">
        <f>E150+E151+E152</f>
        <v>0</v>
      </c>
    </row>
    <row r="150" spans="1:5" ht="18" customHeight="1" thickBot="1">
      <c r="A150" s="2"/>
      <c r="B150" s="7"/>
      <c r="C150" s="13"/>
      <c r="D150" s="13"/>
      <c r="E150" s="11"/>
    </row>
    <row r="151" spans="1:5" ht="18" customHeight="1" thickBot="1">
      <c r="A151" s="2"/>
      <c r="B151" s="7"/>
      <c r="C151" s="13"/>
      <c r="D151" s="13"/>
      <c r="E151" s="11"/>
    </row>
    <row r="152" spans="1:5" ht="18" customHeight="1" thickBot="1">
      <c r="A152" s="2"/>
      <c r="B152" s="7"/>
      <c r="C152" s="13"/>
      <c r="D152" s="13"/>
      <c r="E152" s="11"/>
    </row>
    <row r="153" spans="1:5" ht="18.75" customHeight="1" thickBot="1">
      <c r="A153" s="17" t="s">
        <v>72</v>
      </c>
      <c r="B153" s="7">
        <v>900</v>
      </c>
      <c r="C153" s="12">
        <f>C155+C168+C194+C197+C201</f>
        <v>0</v>
      </c>
      <c r="D153" s="12">
        <f>D155+D168+D194+D197+D201</f>
        <v>0</v>
      </c>
      <c r="E153" s="12">
        <f>E155+E168+E194+E197+E201</f>
        <v>0</v>
      </c>
    </row>
    <row r="154" spans="1:5" ht="18.75" customHeight="1" hidden="1" thickBot="1">
      <c r="A154" s="17" t="s">
        <v>121</v>
      </c>
      <c r="B154" s="7"/>
      <c r="C154" s="13"/>
      <c r="D154" s="13"/>
      <c r="E154" s="10"/>
    </row>
    <row r="155" spans="1:5" ht="21" customHeight="1" hidden="1" thickBot="1">
      <c r="A155" s="2" t="s">
        <v>194</v>
      </c>
      <c r="B155" s="7">
        <v>210</v>
      </c>
      <c r="C155" s="12">
        <f>C156+C159+C165</f>
        <v>0</v>
      </c>
      <c r="D155" s="12">
        <f>D156+D159+D165</f>
        <v>0</v>
      </c>
      <c r="E155" s="12">
        <f>E156+E159+E165</f>
        <v>0</v>
      </c>
    </row>
    <row r="156" spans="1:5" ht="18" customHeight="1" hidden="1" thickBot="1">
      <c r="A156" s="2" t="s">
        <v>57</v>
      </c>
      <c r="B156" s="7">
        <v>211</v>
      </c>
      <c r="C156" s="13">
        <f>C157+C158</f>
        <v>0</v>
      </c>
      <c r="D156" s="13">
        <f>D157+D158</f>
        <v>0</v>
      </c>
      <c r="E156" s="13">
        <f>E157+E158</f>
        <v>0</v>
      </c>
    </row>
    <row r="157" spans="1:5" ht="18" customHeight="1" hidden="1" thickBot="1">
      <c r="A157" s="40" t="s">
        <v>58</v>
      </c>
      <c r="B157" s="54">
        <v>211</v>
      </c>
      <c r="C157" s="13"/>
      <c r="D157" s="13"/>
      <c r="E157" s="11"/>
    </row>
    <row r="158" spans="1:5" ht="18" customHeight="1" hidden="1" thickBot="1">
      <c r="A158" s="40" t="s">
        <v>59</v>
      </c>
      <c r="B158" s="54">
        <v>211</v>
      </c>
      <c r="C158" s="13"/>
      <c r="D158" s="13"/>
      <c r="E158" s="11"/>
    </row>
    <row r="159" spans="1:5" ht="21.75" customHeight="1" hidden="1" thickBot="1">
      <c r="A159" s="2" t="s">
        <v>195</v>
      </c>
      <c r="B159" s="7">
        <v>212</v>
      </c>
      <c r="C159" s="13">
        <f>C160+C161+C162+C163+C164</f>
        <v>0</v>
      </c>
      <c r="D159" s="13">
        <f>D160+D161+D162+D163+D164</f>
        <v>0</v>
      </c>
      <c r="E159" s="13">
        <f>E160+E161+E162+E163+E164</f>
        <v>0</v>
      </c>
    </row>
    <row r="160" spans="1:5" ht="21.75" customHeight="1" hidden="1" thickBot="1">
      <c r="A160" s="40" t="s">
        <v>34</v>
      </c>
      <c r="B160" s="54" t="s">
        <v>60</v>
      </c>
      <c r="C160" s="13"/>
      <c r="D160" s="13"/>
      <c r="E160" s="11"/>
    </row>
    <row r="161" spans="1:5" ht="21.75" customHeight="1" hidden="1" thickBot="1">
      <c r="A161" s="40" t="s">
        <v>64</v>
      </c>
      <c r="B161" s="54" t="s">
        <v>61</v>
      </c>
      <c r="C161" s="13"/>
      <c r="D161" s="13"/>
      <c r="E161" s="11"/>
    </row>
    <row r="162" spans="1:5" ht="17.25" customHeight="1" hidden="1" thickBot="1">
      <c r="A162" s="40" t="s">
        <v>31</v>
      </c>
      <c r="B162" s="54" t="s">
        <v>62</v>
      </c>
      <c r="C162" s="13"/>
      <c r="D162" s="13"/>
      <c r="E162" s="11"/>
    </row>
    <row r="163" spans="1:5" ht="19.5" customHeight="1" hidden="1" thickBot="1">
      <c r="A163" s="40" t="s">
        <v>32</v>
      </c>
      <c r="B163" s="54" t="s">
        <v>63</v>
      </c>
      <c r="C163" s="13"/>
      <c r="D163" s="13"/>
      <c r="E163" s="11"/>
    </row>
    <row r="164" spans="1:5" ht="17.25" hidden="1" thickBot="1">
      <c r="A164" s="40" t="s">
        <v>33</v>
      </c>
      <c r="B164" s="54" t="s">
        <v>65</v>
      </c>
      <c r="C164" s="13"/>
      <c r="D164" s="13"/>
      <c r="E164" s="11"/>
    </row>
    <row r="165" spans="1:5" ht="15.75" customHeight="1" hidden="1" thickBot="1">
      <c r="A165" s="2" t="s">
        <v>68</v>
      </c>
      <c r="B165" s="7">
        <v>213</v>
      </c>
      <c r="C165" s="13">
        <f>C166+C167</f>
        <v>0</v>
      </c>
      <c r="D165" s="13">
        <f>D166+D167</f>
        <v>0</v>
      </c>
      <c r="E165" s="13">
        <f>E166+E167</f>
        <v>0</v>
      </c>
    </row>
    <row r="166" spans="1:5" ht="18" customHeight="1" hidden="1" thickBot="1">
      <c r="A166" s="40" t="s">
        <v>66</v>
      </c>
      <c r="B166" s="54">
        <v>213</v>
      </c>
      <c r="C166" s="13"/>
      <c r="D166" s="13"/>
      <c r="E166" s="11"/>
    </row>
    <row r="167" spans="1:5" ht="15.75" customHeight="1" hidden="1" thickBot="1">
      <c r="A167" s="40" t="s">
        <v>67</v>
      </c>
      <c r="B167" s="54">
        <v>213</v>
      </c>
      <c r="C167" s="13"/>
      <c r="D167" s="13"/>
      <c r="E167" s="11"/>
    </row>
    <row r="168" spans="1:5" ht="17.25" customHeight="1" hidden="1" thickBot="1">
      <c r="A168" s="2" t="s">
        <v>196</v>
      </c>
      <c r="B168" s="7">
        <v>220</v>
      </c>
      <c r="C168" s="12">
        <f>C170+C171+C175+C180+C181+C186</f>
        <v>0</v>
      </c>
      <c r="D168" s="12">
        <f>D170+D171+D175+D180+D181+D186</f>
        <v>0</v>
      </c>
      <c r="E168" s="12">
        <f>E170+E171+E175+E180+E181+E186</f>
        <v>0</v>
      </c>
    </row>
    <row r="169" spans="1:5" ht="20.25" customHeight="1" hidden="1" thickBot="1">
      <c r="A169" s="2" t="s">
        <v>133</v>
      </c>
      <c r="B169" s="7"/>
      <c r="C169" s="12"/>
      <c r="D169" s="12"/>
      <c r="E169" s="11"/>
    </row>
    <row r="170" spans="1:5" ht="17.25" hidden="1" thickBot="1">
      <c r="A170" s="2" t="s">
        <v>197</v>
      </c>
      <c r="B170" s="7">
        <v>221</v>
      </c>
      <c r="C170" s="13"/>
      <c r="D170" s="13"/>
      <c r="E170" s="11"/>
    </row>
    <row r="171" spans="1:5" ht="18.75" customHeight="1" hidden="1" thickBot="1">
      <c r="A171" s="2" t="s">
        <v>198</v>
      </c>
      <c r="B171" s="7">
        <v>222</v>
      </c>
      <c r="C171" s="13">
        <f>C172+C173+C174</f>
        <v>0</v>
      </c>
      <c r="D171" s="13">
        <f>D172+D173+D174</f>
        <v>0</v>
      </c>
      <c r="E171" s="13">
        <f>E172+E173+E174</f>
        <v>0</v>
      </c>
    </row>
    <row r="172" spans="1:5" ht="18.75" customHeight="1" hidden="1" thickBot="1">
      <c r="A172" s="41" t="s">
        <v>35</v>
      </c>
      <c r="B172" s="54" t="s">
        <v>69</v>
      </c>
      <c r="C172" s="13"/>
      <c r="D172" s="13"/>
      <c r="E172" s="11"/>
    </row>
    <row r="173" spans="1:5" ht="18.75" customHeight="1" hidden="1" thickBot="1">
      <c r="A173" s="40" t="s">
        <v>36</v>
      </c>
      <c r="B173" s="54" t="s">
        <v>70</v>
      </c>
      <c r="C173" s="13"/>
      <c r="D173" s="13"/>
      <c r="E173" s="11"/>
    </row>
    <row r="174" spans="1:5" ht="18.75" customHeight="1" hidden="1" thickBot="1">
      <c r="A174" s="40" t="s">
        <v>37</v>
      </c>
      <c r="B174" s="54" t="s">
        <v>71</v>
      </c>
      <c r="C174" s="13"/>
      <c r="D174" s="13"/>
      <c r="E174" s="11"/>
    </row>
    <row r="175" spans="1:5" ht="16.5" customHeight="1" hidden="1" thickBot="1">
      <c r="A175" s="2" t="s">
        <v>199</v>
      </c>
      <c r="B175" s="7">
        <v>223</v>
      </c>
      <c r="C175" s="13">
        <f>C176+C177+C178+C179</f>
        <v>0</v>
      </c>
      <c r="D175" s="13">
        <f>D176+D177+D178+D179</f>
        <v>0</v>
      </c>
      <c r="E175" s="13">
        <f>E176+E177+E178+E179</f>
        <v>0</v>
      </c>
    </row>
    <row r="176" spans="1:5" ht="23.25" customHeight="1" hidden="1" thickBot="1">
      <c r="A176" s="41" t="s">
        <v>38</v>
      </c>
      <c r="B176" s="54" t="s">
        <v>73</v>
      </c>
      <c r="C176" s="13"/>
      <c r="D176" s="13"/>
      <c r="E176" s="11"/>
    </row>
    <row r="177" spans="1:5" ht="15.75" customHeight="1" hidden="1" thickBot="1">
      <c r="A177" s="40" t="s">
        <v>39</v>
      </c>
      <c r="B177" s="54" t="s">
        <v>74</v>
      </c>
      <c r="C177" s="13"/>
      <c r="D177" s="13"/>
      <c r="E177" s="11"/>
    </row>
    <row r="178" spans="1:5" ht="18" customHeight="1" hidden="1" thickBot="1">
      <c r="A178" s="40" t="s">
        <v>40</v>
      </c>
      <c r="B178" s="54" t="s">
        <v>75</v>
      </c>
      <c r="C178" s="13"/>
      <c r="D178" s="13"/>
      <c r="E178" s="11"/>
    </row>
    <row r="179" spans="1:5" ht="20.25" customHeight="1" hidden="1" thickBot="1">
      <c r="A179" s="40" t="s">
        <v>41</v>
      </c>
      <c r="B179" s="54" t="s">
        <v>76</v>
      </c>
      <c r="C179" s="13"/>
      <c r="D179" s="13"/>
      <c r="E179" s="11"/>
    </row>
    <row r="180" spans="1:5" ht="16.5" customHeight="1" hidden="1" thickBot="1">
      <c r="A180" s="2" t="s">
        <v>200</v>
      </c>
      <c r="B180" s="7">
        <v>224</v>
      </c>
      <c r="C180" s="13"/>
      <c r="D180" s="13"/>
      <c r="E180" s="11"/>
    </row>
    <row r="181" spans="1:5" ht="19.5" customHeight="1" hidden="1" thickBot="1">
      <c r="A181" s="2" t="s">
        <v>201</v>
      </c>
      <c r="B181" s="7">
        <v>225</v>
      </c>
      <c r="C181" s="13">
        <f>C182+C183+C184+C185</f>
        <v>0</v>
      </c>
      <c r="D181" s="13">
        <f>D182+D183+D184+D185</f>
        <v>0</v>
      </c>
      <c r="E181" s="13">
        <f>E182+E183+E184+E185</f>
        <v>0</v>
      </c>
    </row>
    <row r="182" spans="1:5" ht="17.25" customHeight="1" hidden="1" thickBot="1">
      <c r="A182" s="39" t="s">
        <v>42</v>
      </c>
      <c r="B182" s="54" t="s">
        <v>77</v>
      </c>
      <c r="C182" s="13"/>
      <c r="D182" s="13"/>
      <c r="E182" s="11"/>
    </row>
    <row r="183" spans="1:5" ht="17.25" customHeight="1" hidden="1" thickBot="1">
      <c r="A183" s="37" t="s">
        <v>43</v>
      </c>
      <c r="B183" s="54" t="s">
        <v>78</v>
      </c>
      <c r="C183" s="13"/>
      <c r="D183" s="13"/>
      <c r="E183" s="11"/>
    </row>
    <row r="184" spans="1:5" ht="23.25" customHeight="1" hidden="1" thickBot="1">
      <c r="A184" s="37" t="s">
        <v>44</v>
      </c>
      <c r="B184" s="54" t="s">
        <v>79</v>
      </c>
      <c r="C184" s="13"/>
      <c r="D184" s="13"/>
      <c r="E184" s="11"/>
    </row>
    <row r="185" spans="1:5" ht="21" customHeight="1" hidden="1" thickBot="1">
      <c r="A185" s="37" t="s">
        <v>45</v>
      </c>
      <c r="B185" s="54" t="s">
        <v>80</v>
      </c>
      <c r="C185" s="13"/>
      <c r="D185" s="13"/>
      <c r="E185" s="11"/>
    </row>
    <row r="186" spans="1:5" ht="18.75" customHeight="1" hidden="1" thickBot="1">
      <c r="A186" s="2" t="s">
        <v>202</v>
      </c>
      <c r="B186" s="7">
        <v>226</v>
      </c>
      <c r="C186" s="13">
        <f>C187+C188+C189+C190+C191+C192+C193</f>
        <v>0</v>
      </c>
      <c r="D186" s="13">
        <f>D187+D188+D189+D190+D191+D192+D193</f>
        <v>0</v>
      </c>
      <c r="E186" s="13">
        <f>E187+E188+E189+E190+E191+E192+E193</f>
        <v>0</v>
      </c>
    </row>
    <row r="187" spans="1:5" ht="18.75" customHeight="1" hidden="1" thickBot="1">
      <c r="A187" s="41" t="s">
        <v>46</v>
      </c>
      <c r="B187" s="54" t="s">
        <v>81</v>
      </c>
      <c r="C187" s="13"/>
      <c r="D187" s="13"/>
      <c r="E187" s="11"/>
    </row>
    <row r="188" spans="1:5" ht="18.75" customHeight="1" hidden="1" thickBot="1">
      <c r="A188" s="40" t="s">
        <v>47</v>
      </c>
      <c r="B188" s="54" t="s">
        <v>82</v>
      </c>
      <c r="C188" s="13"/>
      <c r="D188" s="13"/>
      <c r="E188" s="11"/>
    </row>
    <row r="189" spans="1:5" ht="18.75" customHeight="1" hidden="1" thickBot="1">
      <c r="A189" s="40" t="s">
        <v>48</v>
      </c>
      <c r="B189" s="54" t="s">
        <v>83</v>
      </c>
      <c r="C189" s="13"/>
      <c r="D189" s="13"/>
      <c r="E189" s="11"/>
    </row>
    <row r="190" spans="1:5" ht="18.75" customHeight="1" hidden="1" thickBot="1">
      <c r="A190" s="40" t="s">
        <v>49</v>
      </c>
      <c r="B190" s="54" t="s">
        <v>84</v>
      </c>
      <c r="C190" s="13"/>
      <c r="D190" s="13"/>
      <c r="E190" s="11"/>
    </row>
    <row r="191" spans="1:5" ht="33.75" customHeight="1" hidden="1" thickBot="1">
      <c r="A191" s="41" t="s">
        <v>50</v>
      </c>
      <c r="B191" s="54" t="s">
        <v>85</v>
      </c>
      <c r="C191" s="13"/>
      <c r="D191" s="13"/>
      <c r="E191" s="11"/>
    </row>
    <row r="192" spans="1:5" ht="20.25" customHeight="1" hidden="1" thickBot="1">
      <c r="A192" s="40" t="s">
        <v>51</v>
      </c>
      <c r="B192" s="54" t="s">
        <v>86</v>
      </c>
      <c r="C192" s="13"/>
      <c r="D192" s="13"/>
      <c r="E192" s="11"/>
    </row>
    <row r="193" spans="1:5" ht="18.75" customHeight="1" hidden="1" thickBot="1">
      <c r="A193" s="40" t="s">
        <v>52</v>
      </c>
      <c r="B193" s="54" t="s">
        <v>87</v>
      </c>
      <c r="C193" s="13"/>
      <c r="D193" s="13"/>
      <c r="E193" s="11"/>
    </row>
    <row r="194" spans="1:5" ht="18" customHeight="1" hidden="1" thickBot="1">
      <c r="A194" s="2" t="s">
        <v>203</v>
      </c>
      <c r="B194" s="7">
        <v>262</v>
      </c>
      <c r="C194" s="13">
        <f>C195+C196</f>
        <v>0</v>
      </c>
      <c r="D194" s="13">
        <f>D195+D196</f>
        <v>0</v>
      </c>
      <c r="E194" s="13">
        <f>E195+E196</f>
        <v>0</v>
      </c>
    </row>
    <row r="195" spans="1:5" ht="43.5" customHeight="1" hidden="1" thickBot="1">
      <c r="A195" s="41" t="s">
        <v>53</v>
      </c>
      <c r="B195" s="54" t="s">
        <v>88</v>
      </c>
      <c r="C195" s="12"/>
      <c r="D195" s="12"/>
      <c r="E195" s="11"/>
    </row>
    <row r="196" spans="1:5" ht="18" customHeight="1" hidden="1" thickBot="1">
      <c r="A196" s="40" t="s">
        <v>54</v>
      </c>
      <c r="B196" s="54" t="s">
        <v>89</v>
      </c>
      <c r="C196" s="12"/>
      <c r="D196" s="12"/>
      <c r="E196" s="11"/>
    </row>
    <row r="197" spans="1:5" ht="18" customHeight="1" hidden="1" thickBot="1">
      <c r="A197" s="2" t="s">
        <v>204</v>
      </c>
      <c r="B197" s="7">
        <v>290</v>
      </c>
      <c r="C197" s="13">
        <f>C198+C199+C200</f>
        <v>0</v>
      </c>
      <c r="D197" s="13">
        <f>D198+D199+D200</f>
        <v>0</v>
      </c>
      <c r="E197" s="13">
        <f>E198+E199+E200</f>
        <v>0</v>
      </c>
    </row>
    <row r="198" spans="1:5" ht="20.25" customHeight="1" hidden="1" thickBot="1">
      <c r="A198" s="41" t="s">
        <v>90</v>
      </c>
      <c r="B198" s="54" t="s">
        <v>93</v>
      </c>
      <c r="C198" s="12"/>
      <c r="D198" s="12"/>
      <c r="E198" s="11"/>
    </row>
    <row r="199" spans="1:5" ht="18.75" customHeight="1" hidden="1" thickBot="1">
      <c r="A199" s="40" t="s">
        <v>91</v>
      </c>
      <c r="B199" s="54" t="s">
        <v>94</v>
      </c>
      <c r="C199" s="12"/>
      <c r="D199" s="12"/>
      <c r="E199" s="11"/>
    </row>
    <row r="200" spans="1:5" ht="21" customHeight="1" hidden="1" thickBot="1">
      <c r="A200" s="40" t="s">
        <v>92</v>
      </c>
      <c r="B200" s="54" t="s">
        <v>95</v>
      </c>
      <c r="C200" s="12"/>
      <c r="D200" s="12"/>
      <c r="E200" s="11"/>
    </row>
    <row r="201" spans="1:5" ht="21.75" customHeight="1" hidden="1" thickBot="1">
      <c r="A201" s="2" t="s">
        <v>205</v>
      </c>
      <c r="B201" s="7">
        <v>300</v>
      </c>
      <c r="C201" s="12">
        <f>C203+C209</f>
        <v>0</v>
      </c>
      <c r="D201" s="12">
        <f>D203+D209</f>
        <v>0</v>
      </c>
      <c r="E201" s="12">
        <f>E203+E209</f>
        <v>0</v>
      </c>
    </row>
    <row r="202" spans="1:5" ht="15.75" customHeight="1" hidden="1" thickBot="1">
      <c r="A202" s="2" t="s">
        <v>133</v>
      </c>
      <c r="B202" s="7"/>
      <c r="C202" s="12"/>
      <c r="D202" s="12"/>
      <c r="E202" s="11"/>
    </row>
    <row r="203" spans="1:5" ht="17.25" customHeight="1" hidden="1" thickBot="1">
      <c r="A203" s="2" t="s">
        <v>206</v>
      </c>
      <c r="B203" s="7">
        <v>310</v>
      </c>
      <c r="C203" s="13">
        <f>C204+C205+C206</f>
        <v>0</v>
      </c>
      <c r="D203" s="13">
        <f>D204+D205+D206</f>
        <v>0</v>
      </c>
      <c r="E203" s="13">
        <f>E204+E205+E206</f>
        <v>0</v>
      </c>
    </row>
    <row r="204" spans="1:5" ht="17.25" customHeight="1" hidden="1" thickBot="1">
      <c r="A204" s="41" t="s">
        <v>96</v>
      </c>
      <c r="B204" s="54" t="s">
        <v>99</v>
      </c>
      <c r="C204" s="13"/>
      <c r="D204" s="13"/>
      <c r="E204" s="11"/>
    </row>
    <row r="205" spans="1:5" ht="18" customHeight="1" hidden="1" thickBot="1">
      <c r="A205" s="40" t="s">
        <v>97</v>
      </c>
      <c r="B205" s="54" t="s">
        <v>100</v>
      </c>
      <c r="C205" s="13"/>
      <c r="D205" s="13"/>
      <c r="E205" s="11"/>
    </row>
    <row r="206" spans="1:5" ht="17.25" customHeight="1" hidden="1" thickBot="1">
      <c r="A206" s="40" t="s">
        <v>98</v>
      </c>
      <c r="B206" s="54" t="s">
        <v>101</v>
      </c>
      <c r="C206" s="13"/>
      <c r="D206" s="13"/>
      <c r="E206" s="11"/>
    </row>
    <row r="207" spans="1:5" ht="19.5" customHeight="1" hidden="1" thickBot="1">
      <c r="A207" s="2" t="s">
        <v>207</v>
      </c>
      <c r="B207" s="7">
        <v>320</v>
      </c>
      <c r="C207" s="12"/>
      <c r="D207" s="12"/>
      <c r="E207" s="11"/>
    </row>
    <row r="208" spans="1:5" ht="18" customHeight="1" hidden="1" thickBot="1">
      <c r="A208" s="2" t="s">
        <v>208</v>
      </c>
      <c r="B208" s="7">
        <v>330</v>
      </c>
      <c r="C208" s="12"/>
      <c r="D208" s="12"/>
      <c r="E208" s="11"/>
    </row>
    <row r="209" spans="1:5" ht="20.25" customHeight="1" hidden="1" thickBot="1">
      <c r="A209" s="2" t="s">
        <v>209</v>
      </c>
      <c r="B209" s="7">
        <v>340</v>
      </c>
      <c r="C209" s="13">
        <f>C210+C211+C212+C213+C214+C215</f>
        <v>0</v>
      </c>
      <c r="D209" s="13">
        <f>D210+D211+D212+D213+D214+D215</f>
        <v>0</v>
      </c>
      <c r="E209" s="13">
        <f>E210+E211+E212+E213+E214+E215</f>
        <v>0</v>
      </c>
    </row>
    <row r="210" spans="1:5" ht="17.25" customHeight="1" hidden="1" thickBot="1">
      <c r="A210" s="41" t="s">
        <v>102</v>
      </c>
      <c r="B210" s="54" t="s">
        <v>108</v>
      </c>
      <c r="C210" s="13"/>
      <c r="D210" s="13"/>
      <c r="E210" s="11"/>
    </row>
    <row r="211" spans="1:5" ht="18" customHeight="1" hidden="1" thickBot="1">
      <c r="A211" s="40" t="s">
        <v>103</v>
      </c>
      <c r="B211" s="54" t="s">
        <v>109</v>
      </c>
      <c r="C211" s="13"/>
      <c r="D211" s="13"/>
      <c r="E211" s="11"/>
    </row>
    <row r="212" spans="1:5" ht="24" customHeight="1" hidden="1" thickBot="1">
      <c r="A212" s="40" t="s">
        <v>104</v>
      </c>
      <c r="B212" s="54" t="s">
        <v>110</v>
      </c>
      <c r="C212" s="13"/>
      <c r="D212" s="13"/>
      <c r="E212" s="11"/>
    </row>
    <row r="213" spans="1:5" ht="18.75" customHeight="1" hidden="1" thickBot="1">
      <c r="A213" s="40" t="s">
        <v>105</v>
      </c>
      <c r="B213" s="54" t="s">
        <v>111</v>
      </c>
      <c r="C213" s="13"/>
      <c r="D213" s="13"/>
      <c r="E213" s="11"/>
    </row>
    <row r="214" spans="1:5" ht="18.75" customHeight="1" hidden="1" thickBot="1">
      <c r="A214" s="40" t="s">
        <v>106</v>
      </c>
      <c r="B214" s="54" t="s">
        <v>112</v>
      </c>
      <c r="C214" s="13"/>
      <c r="D214" s="13"/>
      <c r="E214" s="11"/>
    </row>
    <row r="215" spans="1:5" ht="17.25" customHeight="1" hidden="1" thickBot="1">
      <c r="A215" s="40" t="s">
        <v>107</v>
      </c>
      <c r="B215" s="54" t="s">
        <v>113</v>
      </c>
      <c r="C215" s="13"/>
      <c r="D215" s="13"/>
      <c r="E215" s="11"/>
    </row>
    <row r="216" spans="1:5" ht="19.5" customHeight="1" thickBot="1">
      <c r="A216" s="2" t="s">
        <v>193</v>
      </c>
      <c r="B216" s="7"/>
      <c r="C216" s="13"/>
      <c r="D216" s="13"/>
      <c r="E216" s="11"/>
    </row>
    <row r="217" spans="1:5" ht="21" customHeight="1" thickBot="1">
      <c r="A217" s="135" t="s">
        <v>6</v>
      </c>
      <c r="B217" s="136"/>
      <c r="C217" s="136"/>
      <c r="D217" s="136"/>
      <c r="E217" s="137"/>
    </row>
    <row r="218" spans="1:5" ht="18.75" customHeight="1" thickBot="1">
      <c r="A218" s="1" t="s">
        <v>221</v>
      </c>
      <c r="B218" s="9">
        <v>180</v>
      </c>
      <c r="C218" s="12">
        <f>C219+C220</f>
        <v>0</v>
      </c>
      <c r="D218" s="12">
        <f>D219+D220</f>
        <v>0</v>
      </c>
      <c r="E218" s="12">
        <f>E219+E220</f>
        <v>0</v>
      </c>
    </row>
    <row r="219" spans="1:5" ht="18.75" customHeight="1" thickBot="1">
      <c r="A219" s="2"/>
      <c r="B219" s="7"/>
      <c r="C219" s="13"/>
      <c r="D219" s="13"/>
      <c r="E219" s="11"/>
    </row>
    <row r="220" spans="1:5" ht="18.75" customHeight="1" thickBot="1">
      <c r="A220" s="2"/>
      <c r="B220" s="7"/>
      <c r="C220" s="13"/>
      <c r="D220" s="13"/>
      <c r="E220" s="11"/>
    </row>
    <row r="221" spans="1:5" ht="18.75" customHeight="1" thickBot="1">
      <c r="A221" s="17" t="s">
        <v>72</v>
      </c>
      <c r="B221" s="7">
        <v>900</v>
      </c>
      <c r="C221" s="12">
        <f>C223</f>
        <v>0</v>
      </c>
      <c r="D221" s="12">
        <f>D223</f>
        <v>0</v>
      </c>
      <c r="E221" s="12">
        <f>E223</f>
        <v>0</v>
      </c>
    </row>
    <row r="222" spans="1:5" ht="18.75" customHeight="1" hidden="1" thickBot="1">
      <c r="A222" s="17" t="s">
        <v>121</v>
      </c>
      <c r="B222" s="7"/>
      <c r="C222" s="13"/>
      <c r="D222" s="13"/>
      <c r="E222" s="10"/>
    </row>
    <row r="223" spans="1:5" ht="18.75" customHeight="1" hidden="1" thickBot="1">
      <c r="A223" s="2" t="s">
        <v>205</v>
      </c>
      <c r="B223" s="7">
        <v>300</v>
      </c>
      <c r="C223" s="12">
        <f>C225+C231</f>
        <v>0</v>
      </c>
      <c r="D223" s="12">
        <f>D225+D231</f>
        <v>0</v>
      </c>
      <c r="E223" s="12">
        <f>E225+E231</f>
        <v>0</v>
      </c>
    </row>
    <row r="224" spans="1:5" ht="18" customHeight="1" hidden="1" thickBot="1">
      <c r="A224" s="2" t="s">
        <v>133</v>
      </c>
      <c r="B224" s="7"/>
      <c r="C224" s="12"/>
      <c r="D224" s="12"/>
      <c r="E224" s="11"/>
    </row>
    <row r="225" spans="1:5" ht="18.75" customHeight="1" hidden="1" thickBot="1">
      <c r="A225" s="2" t="s">
        <v>206</v>
      </c>
      <c r="B225" s="7">
        <v>310</v>
      </c>
      <c r="C225" s="13">
        <f>C226+C227+C228</f>
        <v>0</v>
      </c>
      <c r="D225" s="13">
        <f>D226+D227+D228</f>
        <v>0</v>
      </c>
      <c r="E225" s="13">
        <f>E226+E227+E228</f>
        <v>0</v>
      </c>
    </row>
    <row r="226" spans="1:5" ht="18" customHeight="1" hidden="1" thickBot="1">
      <c r="A226" s="41" t="s">
        <v>96</v>
      </c>
      <c r="B226" s="54" t="s">
        <v>99</v>
      </c>
      <c r="C226" s="13"/>
      <c r="D226" s="13"/>
      <c r="E226" s="11"/>
    </row>
    <row r="227" spans="1:5" ht="17.25" customHeight="1" hidden="1" thickBot="1">
      <c r="A227" s="40" t="s">
        <v>97</v>
      </c>
      <c r="B227" s="54" t="s">
        <v>100</v>
      </c>
      <c r="C227" s="13"/>
      <c r="D227" s="13"/>
      <c r="E227" s="11"/>
    </row>
    <row r="228" spans="1:5" ht="18" customHeight="1" hidden="1" thickBot="1">
      <c r="A228" s="40" t="s">
        <v>98</v>
      </c>
      <c r="B228" s="54" t="s">
        <v>101</v>
      </c>
      <c r="C228" s="13"/>
      <c r="D228" s="13"/>
      <c r="E228" s="11"/>
    </row>
    <row r="229" spans="1:5" ht="22.5" customHeight="1" hidden="1" thickBot="1">
      <c r="A229" s="2" t="s">
        <v>207</v>
      </c>
      <c r="B229" s="7">
        <v>320</v>
      </c>
      <c r="C229" s="12"/>
      <c r="D229" s="12"/>
      <c r="E229" s="11"/>
    </row>
    <row r="230" spans="1:5" ht="21.75" customHeight="1" hidden="1" thickBot="1">
      <c r="A230" s="2" t="s">
        <v>208</v>
      </c>
      <c r="B230" s="7">
        <v>330</v>
      </c>
      <c r="C230" s="12"/>
      <c r="D230" s="12"/>
      <c r="E230" s="11"/>
    </row>
    <row r="231" spans="1:5" ht="20.25" customHeight="1" hidden="1" thickBot="1">
      <c r="A231" s="2" t="s">
        <v>209</v>
      </c>
      <c r="B231" s="7">
        <v>340</v>
      </c>
      <c r="C231" s="13">
        <f>C232+C233+C234+C235+C236+C237</f>
        <v>0</v>
      </c>
      <c r="D231" s="13">
        <f>D232+D233+D234+D235+D236+D237</f>
        <v>0</v>
      </c>
      <c r="E231" s="13">
        <f>E232+E233+E234+E235+E236+E237</f>
        <v>0</v>
      </c>
    </row>
    <row r="232" spans="1:5" ht="17.25" customHeight="1" hidden="1" thickBot="1">
      <c r="A232" s="41" t="s">
        <v>102</v>
      </c>
      <c r="B232" s="54" t="s">
        <v>108</v>
      </c>
      <c r="C232" s="13"/>
      <c r="D232" s="13"/>
      <c r="E232" s="11"/>
    </row>
    <row r="233" spans="1:5" ht="18" customHeight="1" hidden="1" thickBot="1">
      <c r="A233" s="40" t="s">
        <v>103</v>
      </c>
      <c r="B233" s="54" t="s">
        <v>109</v>
      </c>
      <c r="C233" s="13"/>
      <c r="D233" s="13"/>
      <c r="E233" s="11"/>
    </row>
    <row r="234" spans="1:5" ht="24.75" customHeight="1" hidden="1" thickBot="1">
      <c r="A234" s="40" t="s">
        <v>104</v>
      </c>
      <c r="B234" s="54" t="s">
        <v>110</v>
      </c>
      <c r="C234" s="13"/>
      <c r="D234" s="13"/>
      <c r="E234" s="11"/>
    </row>
    <row r="235" spans="1:5" ht="15.75" customHeight="1" hidden="1" thickBot="1">
      <c r="A235" s="40" t="s">
        <v>105</v>
      </c>
      <c r="B235" s="54" t="s">
        <v>111</v>
      </c>
      <c r="C235" s="13"/>
      <c r="D235" s="13"/>
      <c r="E235" s="11"/>
    </row>
    <row r="236" spans="1:5" ht="18.75" customHeight="1" hidden="1" thickBot="1">
      <c r="A236" s="40" t="s">
        <v>106</v>
      </c>
      <c r="B236" s="54" t="s">
        <v>112</v>
      </c>
      <c r="C236" s="13"/>
      <c r="D236" s="13"/>
      <c r="E236" s="11"/>
    </row>
    <row r="237" spans="1:5" ht="17.25" customHeight="1" hidden="1" thickBot="1">
      <c r="A237" s="40" t="s">
        <v>107</v>
      </c>
      <c r="B237" s="54" t="s">
        <v>113</v>
      </c>
      <c r="C237" s="13"/>
      <c r="D237" s="13"/>
      <c r="E237" s="11"/>
    </row>
    <row r="238" spans="1:5" ht="20.25" customHeight="1" thickBot="1">
      <c r="A238" s="135" t="s">
        <v>214</v>
      </c>
      <c r="B238" s="136"/>
      <c r="C238" s="136"/>
      <c r="D238" s="136"/>
      <c r="E238" s="137"/>
    </row>
    <row r="239" spans="1:5" ht="18" customHeight="1" thickBot="1">
      <c r="A239" s="2" t="s">
        <v>191</v>
      </c>
      <c r="B239" s="7" t="s">
        <v>192</v>
      </c>
      <c r="C239" s="13"/>
      <c r="D239" s="13"/>
      <c r="E239" s="11"/>
    </row>
    <row r="240" spans="1:5" ht="21.75" customHeight="1" thickBot="1">
      <c r="A240" s="1" t="s">
        <v>221</v>
      </c>
      <c r="B240" s="86">
        <v>130</v>
      </c>
      <c r="C240" s="12">
        <f>SUM(C241:C243)</f>
        <v>1945934.7599999998</v>
      </c>
      <c r="D240" s="12">
        <f>D241+D243</f>
        <v>0</v>
      </c>
      <c r="E240" s="12">
        <f>E241+E243</f>
        <v>0</v>
      </c>
    </row>
    <row r="241" spans="1:5" ht="30.75" customHeight="1" thickBot="1">
      <c r="A241" s="87" t="s">
        <v>296</v>
      </c>
      <c r="B241" s="87"/>
      <c r="C241" s="13">
        <v>780102.25</v>
      </c>
      <c r="D241" s="13"/>
      <c r="E241" s="11"/>
    </row>
    <row r="242" spans="1:5" ht="30.75" customHeight="1" thickBot="1">
      <c r="A242" s="88" t="s">
        <v>297</v>
      </c>
      <c r="B242" s="87"/>
      <c r="C242" s="13">
        <v>1068706.39</v>
      </c>
      <c r="D242" s="13"/>
      <c r="E242" s="11"/>
    </row>
    <row r="243" spans="1:5" ht="30.75" customHeight="1" thickBot="1">
      <c r="A243" s="88" t="s">
        <v>298</v>
      </c>
      <c r="B243" s="86"/>
      <c r="C243" s="13">
        <v>97126.12</v>
      </c>
      <c r="D243" s="13"/>
      <c r="E243" s="11"/>
    </row>
    <row r="244" spans="1:5" ht="25.5" customHeight="1" thickBot="1">
      <c r="A244" s="17" t="s">
        <v>72</v>
      </c>
      <c r="B244" s="7">
        <v>900</v>
      </c>
      <c r="C244" s="12">
        <f>C246+C259+C285+C288+C292</f>
        <v>1945934.76</v>
      </c>
      <c r="D244" s="12">
        <f>D246+D259+D285+D288+D292</f>
        <v>0</v>
      </c>
      <c r="E244" s="12">
        <f>E246+E259+E285+E288+E292</f>
        <v>0</v>
      </c>
    </row>
    <row r="245" spans="1:5" ht="18.75" customHeight="1" thickBot="1">
      <c r="A245" s="17" t="s">
        <v>121</v>
      </c>
      <c r="B245" s="7"/>
      <c r="C245" s="13"/>
      <c r="D245" s="13"/>
      <c r="E245" s="10"/>
    </row>
    <row r="246" spans="1:5" ht="18" customHeight="1" thickBot="1">
      <c r="A246" s="2" t="s">
        <v>194</v>
      </c>
      <c r="B246" s="7">
        <v>210</v>
      </c>
      <c r="C246" s="12">
        <f>C247+C250+C256</f>
        <v>896000</v>
      </c>
      <c r="D246" s="12">
        <f>D247+D250+D256</f>
        <v>0</v>
      </c>
      <c r="E246" s="12">
        <f>E247+E250+E256</f>
        <v>0</v>
      </c>
    </row>
    <row r="247" spans="1:5" ht="18" customHeight="1" thickBot="1">
      <c r="A247" s="2" t="s">
        <v>57</v>
      </c>
      <c r="B247" s="7">
        <v>211</v>
      </c>
      <c r="C247" s="13">
        <f>C248+C249</f>
        <v>700000</v>
      </c>
      <c r="D247" s="13">
        <f>D248+D249</f>
        <v>0</v>
      </c>
      <c r="E247" s="13">
        <f>E248+E249</f>
        <v>0</v>
      </c>
    </row>
    <row r="248" spans="1:5" ht="18" customHeight="1" thickBot="1">
      <c r="A248" s="40" t="s">
        <v>58</v>
      </c>
      <c r="B248" s="54">
        <v>211</v>
      </c>
      <c r="C248" s="13">
        <f>'[1]ПФХД 2013г'!$P$8</f>
        <v>700000</v>
      </c>
      <c r="D248" s="13"/>
      <c r="E248" s="11"/>
    </row>
    <row r="249" spans="1:5" ht="18" customHeight="1" thickBot="1">
      <c r="A249" s="40" t="s">
        <v>59</v>
      </c>
      <c r="B249" s="54">
        <v>211</v>
      </c>
      <c r="C249" s="13">
        <f>'[1]ПФХД 2013г'!$P$9</f>
        <v>0</v>
      </c>
      <c r="D249" s="13"/>
      <c r="E249" s="11"/>
    </row>
    <row r="250" spans="1:5" ht="21.75" customHeight="1" thickBot="1">
      <c r="A250" s="2" t="s">
        <v>195</v>
      </c>
      <c r="B250" s="7">
        <v>212</v>
      </c>
      <c r="C250" s="13">
        <f>C251+C252+C253+C254+C255</f>
        <v>0</v>
      </c>
      <c r="D250" s="13">
        <f>D251+D252+D253+D254+D255</f>
        <v>0</v>
      </c>
      <c r="E250" s="13">
        <f>E251+E252+E253+E254+E255</f>
        <v>0</v>
      </c>
    </row>
    <row r="251" spans="1:5" ht="21.75" customHeight="1" thickBot="1">
      <c r="A251" s="40" t="s">
        <v>34</v>
      </c>
      <c r="B251" s="54" t="s">
        <v>60</v>
      </c>
      <c r="C251" s="13">
        <f>'[1]ПФХД 2013г'!$P$17</f>
        <v>0</v>
      </c>
      <c r="D251" s="13"/>
      <c r="E251" s="11"/>
    </row>
    <row r="252" spans="1:5" ht="21.75" customHeight="1" thickBot="1">
      <c r="A252" s="40" t="s">
        <v>64</v>
      </c>
      <c r="B252" s="54" t="s">
        <v>61</v>
      </c>
      <c r="C252" s="13">
        <f>'[1]ПФХД 2013г'!$P$15</f>
        <v>0</v>
      </c>
      <c r="D252" s="13"/>
      <c r="E252" s="11"/>
    </row>
    <row r="253" spans="1:5" ht="20.25" customHeight="1" thickBot="1">
      <c r="A253" s="40" t="s">
        <v>31</v>
      </c>
      <c r="B253" s="54" t="s">
        <v>62</v>
      </c>
      <c r="C253" s="13">
        <f>'[1]ПФХД 2013г'!$P$11</f>
        <v>0</v>
      </c>
      <c r="D253" s="13"/>
      <c r="E253" s="11"/>
    </row>
    <row r="254" spans="1:5" ht="21" customHeight="1" thickBot="1">
      <c r="A254" s="40" t="s">
        <v>32</v>
      </c>
      <c r="B254" s="54" t="s">
        <v>233</v>
      </c>
      <c r="C254" s="13">
        <f>'[1]ПФХД 2013г'!$P$12</f>
        <v>0</v>
      </c>
      <c r="D254" s="13"/>
      <c r="E254" s="11"/>
    </row>
    <row r="255" spans="1:5" ht="17.25" thickBot="1">
      <c r="A255" s="40" t="s">
        <v>33</v>
      </c>
      <c r="B255" s="54" t="s">
        <v>65</v>
      </c>
      <c r="C255" s="13"/>
      <c r="D255" s="13"/>
      <c r="E255" s="11"/>
    </row>
    <row r="256" spans="1:5" ht="19.5" customHeight="1" thickBot="1">
      <c r="A256" s="2" t="s">
        <v>68</v>
      </c>
      <c r="B256" s="7">
        <v>213</v>
      </c>
      <c r="C256" s="13">
        <f>C257+C258</f>
        <v>196000</v>
      </c>
      <c r="D256" s="13">
        <f>D257+D258</f>
        <v>0</v>
      </c>
      <c r="E256" s="13">
        <f>E257+E258</f>
        <v>0</v>
      </c>
    </row>
    <row r="257" spans="1:5" ht="18" customHeight="1" thickBot="1">
      <c r="A257" s="40" t="s">
        <v>66</v>
      </c>
      <c r="B257" s="54">
        <v>213</v>
      </c>
      <c r="C257" s="13">
        <f>'[1]ПФХД 2013г'!$P$18</f>
        <v>196000</v>
      </c>
      <c r="D257" s="13"/>
      <c r="E257" s="11"/>
    </row>
    <row r="258" spans="1:5" ht="20.25" customHeight="1" thickBot="1">
      <c r="A258" s="40" t="s">
        <v>67</v>
      </c>
      <c r="B258" s="54">
        <v>213</v>
      </c>
      <c r="C258" s="13">
        <f>'[1]ПФХД 2013г'!$P$19</f>
        <v>0</v>
      </c>
      <c r="D258" s="13"/>
      <c r="E258" s="11"/>
    </row>
    <row r="259" spans="1:5" ht="21" customHeight="1" thickBot="1">
      <c r="A259" s="2" t="s">
        <v>196</v>
      </c>
      <c r="B259" s="7">
        <v>220</v>
      </c>
      <c r="C259" s="12">
        <f>C261+C262+C266+C271+C272+C277</f>
        <v>100000</v>
      </c>
      <c r="D259" s="12">
        <f>D261+D262+D266+D271+D272+D277</f>
        <v>0</v>
      </c>
      <c r="E259" s="12">
        <f>E261+E262+E266+E271+E272+E277</f>
        <v>0</v>
      </c>
    </row>
    <row r="260" spans="1:5" ht="20.25" customHeight="1" thickBot="1">
      <c r="A260" s="2" t="s">
        <v>133</v>
      </c>
      <c r="B260" s="7"/>
      <c r="C260" s="12"/>
      <c r="D260" s="12"/>
      <c r="E260" s="11"/>
    </row>
    <row r="261" spans="1:5" ht="17.25" thickBot="1">
      <c r="A261" s="2" t="s">
        <v>197</v>
      </c>
      <c r="B261" s="7">
        <v>221</v>
      </c>
      <c r="C261" s="13">
        <f>'[1]ПФХД 2013г'!$P$21</f>
        <v>0</v>
      </c>
      <c r="D261" s="13"/>
      <c r="E261" s="11"/>
    </row>
    <row r="262" spans="1:5" ht="18.75" customHeight="1" thickBot="1">
      <c r="A262" s="2" t="s">
        <v>198</v>
      </c>
      <c r="B262" s="7">
        <v>222</v>
      </c>
      <c r="C262" s="13">
        <f>C263+C264+C265</f>
        <v>0</v>
      </c>
      <c r="D262" s="13">
        <f>D263+D264+D265</f>
        <v>0</v>
      </c>
      <c r="E262" s="13">
        <f>E263+E264+E265</f>
        <v>0</v>
      </c>
    </row>
    <row r="263" spans="1:5" ht="18.75" customHeight="1" thickBot="1">
      <c r="A263" s="41" t="s">
        <v>35</v>
      </c>
      <c r="B263" s="54" t="s">
        <v>69</v>
      </c>
      <c r="C263" s="13">
        <f>'[1]ПФХД 2013г'!$P$23</f>
        <v>0</v>
      </c>
      <c r="D263" s="13"/>
      <c r="E263" s="11"/>
    </row>
    <row r="264" spans="1:5" ht="18.75" customHeight="1" thickBot="1">
      <c r="A264" s="40" t="s">
        <v>36</v>
      </c>
      <c r="B264" s="54" t="s">
        <v>70</v>
      </c>
      <c r="C264" s="13">
        <f>'[1]ПФХД 2013г'!$P$24</f>
        <v>0</v>
      </c>
      <c r="D264" s="13"/>
      <c r="E264" s="11"/>
    </row>
    <row r="265" spans="1:5" ht="18.75" customHeight="1" thickBot="1">
      <c r="A265" s="40" t="s">
        <v>37</v>
      </c>
      <c r="B265" s="54" t="s">
        <v>71</v>
      </c>
      <c r="C265" s="13">
        <f>'[1]ПФХД 2013г'!$P$25</f>
        <v>0</v>
      </c>
      <c r="D265" s="13"/>
      <c r="E265" s="11"/>
    </row>
    <row r="266" spans="1:5" ht="20.25" customHeight="1" thickBot="1">
      <c r="A266" s="2" t="s">
        <v>199</v>
      </c>
      <c r="B266" s="7">
        <v>223</v>
      </c>
      <c r="C266" s="13">
        <f>C267+C268+C269+C270</f>
        <v>0</v>
      </c>
      <c r="D266" s="13">
        <f>D267+D268+D269+D270</f>
        <v>0</v>
      </c>
      <c r="E266" s="13">
        <f>E267+E268+E269+E270</f>
        <v>0</v>
      </c>
    </row>
    <row r="267" spans="1:5" ht="22.5" customHeight="1" thickBot="1">
      <c r="A267" s="41" t="s">
        <v>38</v>
      </c>
      <c r="B267" s="54" t="s">
        <v>73</v>
      </c>
      <c r="C267" s="13">
        <f>'[1]ПФХД 2013г'!$P$27</f>
        <v>0</v>
      </c>
      <c r="D267" s="13"/>
      <c r="E267" s="11"/>
    </row>
    <row r="268" spans="1:5" ht="16.5" customHeight="1" thickBot="1">
      <c r="A268" s="40" t="s">
        <v>39</v>
      </c>
      <c r="B268" s="54" t="s">
        <v>74</v>
      </c>
      <c r="C268" s="13"/>
      <c r="D268" s="13"/>
      <c r="E268" s="11"/>
    </row>
    <row r="269" spans="1:5" ht="16.5" customHeight="1" thickBot="1">
      <c r="A269" s="40" t="s">
        <v>40</v>
      </c>
      <c r="B269" s="54" t="s">
        <v>75</v>
      </c>
      <c r="C269" s="13">
        <f>'[1]ПФХД 2013г'!$P$29</f>
        <v>0</v>
      </c>
      <c r="D269" s="13"/>
      <c r="E269" s="11"/>
    </row>
    <row r="270" spans="1:5" ht="20.25" customHeight="1" thickBot="1">
      <c r="A270" s="40" t="s">
        <v>41</v>
      </c>
      <c r="B270" s="54" t="s">
        <v>76</v>
      </c>
      <c r="C270" s="13">
        <f>'[1]ПФХД 2013г'!$P$30</f>
        <v>0</v>
      </c>
      <c r="D270" s="13"/>
      <c r="E270" s="11"/>
    </row>
    <row r="271" spans="1:5" ht="20.25" customHeight="1" thickBot="1">
      <c r="A271" s="2" t="s">
        <v>200</v>
      </c>
      <c r="B271" s="7">
        <v>224</v>
      </c>
      <c r="C271" s="13"/>
      <c r="D271" s="13"/>
      <c r="E271" s="11"/>
    </row>
    <row r="272" spans="1:5" ht="16.5" customHeight="1" thickBot="1">
      <c r="A272" s="2" t="s">
        <v>201</v>
      </c>
      <c r="B272" s="7">
        <v>225</v>
      </c>
      <c r="C272" s="13">
        <f>C273+C274+C275+C276</f>
        <v>100000</v>
      </c>
      <c r="D272" s="13">
        <f>D273+D274+D275+D276</f>
        <v>0</v>
      </c>
      <c r="E272" s="13">
        <f>E273+E274+E275+E276</f>
        <v>0</v>
      </c>
    </row>
    <row r="273" spans="1:5" ht="19.5" customHeight="1" thickBot="1">
      <c r="A273" s="41" t="s">
        <v>42</v>
      </c>
      <c r="B273" s="54" t="s">
        <v>77</v>
      </c>
      <c r="C273" s="13">
        <f>'[1]ПФХД 2013г'!$P$34</f>
        <v>0</v>
      </c>
      <c r="D273" s="13"/>
      <c r="E273" s="11"/>
    </row>
    <row r="274" spans="1:5" ht="19.5" customHeight="1" thickBot="1">
      <c r="A274" s="40" t="s">
        <v>43</v>
      </c>
      <c r="B274" s="54" t="s">
        <v>78</v>
      </c>
      <c r="C274" s="13">
        <f>'[1]ПФХД 2013г'!$P$35</f>
        <v>0</v>
      </c>
      <c r="D274" s="13"/>
      <c r="E274" s="11"/>
    </row>
    <row r="275" spans="1:5" ht="33.75" customHeight="1" thickBot="1">
      <c r="A275" s="40" t="s">
        <v>44</v>
      </c>
      <c r="B275" s="54" t="s">
        <v>79</v>
      </c>
      <c r="C275" s="13">
        <f>'[1]ПФХД 2013г'!$P$36</f>
        <v>0</v>
      </c>
      <c r="D275" s="13"/>
      <c r="E275" s="11"/>
    </row>
    <row r="276" spans="1:5" ht="24.75" customHeight="1" thickBot="1">
      <c r="A276" s="40" t="s">
        <v>45</v>
      </c>
      <c r="B276" s="54" t="s">
        <v>80</v>
      </c>
      <c r="C276" s="13">
        <f>'[1]ПФХД 2013г'!$P$37</f>
        <v>100000</v>
      </c>
      <c r="D276" s="13"/>
      <c r="E276" s="11"/>
    </row>
    <row r="277" spans="1:5" ht="18.75" customHeight="1" thickBot="1">
      <c r="A277" s="2" t="s">
        <v>202</v>
      </c>
      <c r="B277" s="7">
        <v>226</v>
      </c>
      <c r="C277" s="13">
        <f>C278+C279+C280+C281+C282+C283+C284</f>
        <v>0</v>
      </c>
      <c r="D277" s="13">
        <f>D278+D279+D280+D281+D282+D283+D284</f>
        <v>0</v>
      </c>
      <c r="E277" s="13">
        <f>E278+E279+E280+E281+E282+E283+E284</f>
        <v>0</v>
      </c>
    </row>
    <row r="278" spans="1:5" ht="18.75" customHeight="1" thickBot="1">
      <c r="A278" s="41" t="s">
        <v>46</v>
      </c>
      <c r="B278" s="54" t="s">
        <v>81</v>
      </c>
      <c r="C278" s="13">
        <f>'[1]ПФХД 2013г'!$P$39</f>
        <v>0</v>
      </c>
      <c r="D278" s="13"/>
      <c r="E278" s="11"/>
    </row>
    <row r="279" spans="1:5" ht="24.75" customHeight="1" thickBot="1">
      <c r="A279" s="40" t="s">
        <v>47</v>
      </c>
      <c r="B279" s="54" t="s">
        <v>82</v>
      </c>
      <c r="C279" s="13">
        <f>'[1]ПФХД 2013г'!$P$40</f>
        <v>0</v>
      </c>
      <c r="D279" s="13"/>
      <c r="E279" s="11"/>
    </row>
    <row r="280" spans="1:5" ht="18.75" customHeight="1" thickBot="1">
      <c r="A280" s="40" t="s">
        <v>48</v>
      </c>
      <c r="B280" s="54" t="s">
        <v>83</v>
      </c>
      <c r="C280" s="13">
        <f>'[1]ПФХД 2013г'!$P$41</f>
        <v>0</v>
      </c>
      <c r="D280" s="13"/>
      <c r="E280" s="11"/>
    </row>
    <row r="281" spans="1:5" ht="18.75" customHeight="1" thickBot="1">
      <c r="A281" s="40" t="s">
        <v>49</v>
      </c>
      <c r="B281" s="54" t="s">
        <v>84</v>
      </c>
      <c r="C281" s="13">
        <f>'[1]ПФХД 2013г'!$P$42</f>
        <v>0</v>
      </c>
      <c r="D281" s="13"/>
      <c r="E281" s="11"/>
    </row>
    <row r="282" spans="1:5" ht="33.75" customHeight="1" thickBot="1">
      <c r="A282" s="41" t="s">
        <v>50</v>
      </c>
      <c r="B282" s="54" t="s">
        <v>85</v>
      </c>
      <c r="C282" s="13">
        <f>'[1]ПФХД 2013г'!$P$43</f>
        <v>0</v>
      </c>
      <c r="D282" s="13"/>
      <c r="E282" s="11"/>
    </row>
    <row r="283" spans="1:5" ht="18.75" customHeight="1" thickBot="1">
      <c r="A283" s="40" t="s">
        <v>51</v>
      </c>
      <c r="B283" s="54" t="s">
        <v>86</v>
      </c>
      <c r="C283" s="13">
        <f>'[1]ПФХД 2013г'!$P$44</f>
        <v>0</v>
      </c>
      <c r="D283" s="13"/>
      <c r="E283" s="11"/>
    </row>
    <row r="284" spans="1:5" ht="18.75" customHeight="1" thickBot="1">
      <c r="A284" s="40" t="s">
        <v>52</v>
      </c>
      <c r="B284" s="54" t="s">
        <v>87</v>
      </c>
      <c r="C284" s="13">
        <f>'[1]ПФХД 2013г'!$P$45</f>
        <v>0</v>
      </c>
      <c r="D284" s="13"/>
      <c r="E284" s="11"/>
    </row>
    <row r="285" spans="1:5" ht="18" customHeight="1" thickBot="1">
      <c r="A285" s="2" t="s">
        <v>203</v>
      </c>
      <c r="B285" s="7">
        <v>262</v>
      </c>
      <c r="C285" s="13">
        <f>C286+C287</f>
        <v>0</v>
      </c>
      <c r="D285" s="13">
        <f>D286+D287</f>
        <v>0</v>
      </c>
      <c r="E285" s="13">
        <f>E286+E287</f>
        <v>0</v>
      </c>
    </row>
    <row r="286" spans="1:5" ht="35.25" customHeight="1" thickBot="1">
      <c r="A286" s="41" t="s">
        <v>53</v>
      </c>
      <c r="B286" s="54" t="s">
        <v>88</v>
      </c>
      <c r="C286" s="12">
        <f>'[1]ПФХД 2013г'!$P$59</f>
        <v>0</v>
      </c>
      <c r="D286" s="12"/>
      <c r="E286" s="11"/>
    </row>
    <row r="287" spans="1:5" ht="18" customHeight="1" thickBot="1">
      <c r="A287" s="40" t="s">
        <v>54</v>
      </c>
      <c r="B287" s="54" t="s">
        <v>89</v>
      </c>
      <c r="C287" s="12">
        <f>'[1]ПФХД 2013г'!$P$60</f>
        <v>0</v>
      </c>
      <c r="D287" s="12"/>
      <c r="E287" s="11"/>
    </row>
    <row r="288" spans="1:5" ht="17.25" customHeight="1" thickBot="1">
      <c r="A288" s="2" t="s">
        <v>204</v>
      </c>
      <c r="B288" s="7">
        <v>290</v>
      </c>
      <c r="C288" s="13">
        <f>C289+C290+C291</f>
        <v>0</v>
      </c>
      <c r="D288" s="13">
        <f>D289+D290+D291</f>
        <v>0</v>
      </c>
      <c r="E288" s="13">
        <f>E289+E290+E291</f>
        <v>0</v>
      </c>
    </row>
    <row r="289" spans="1:5" ht="17.25" customHeight="1" thickBot="1">
      <c r="A289" s="41" t="s">
        <v>90</v>
      </c>
      <c r="B289" s="54" t="s">
        <v>93</v>
      </c>
      <c r="C289" s="12">
        <f>'[1]ПФХД 2013г'!$P$63</f>
        <v>0</v>
      </c>
      <c r="D289" s="12"/>
      <c r="E289" s="11"/>
    </row>
    <row r="290" spans="1:5" ht="17.25" customHeight="1" thickBot="1">
      <c r="A290" s="40" t="s">
        <v>91</v>
      </c>
      <c r="B290" s="54" t="s">
        <v>94</v>
      </c>
      <c r="C290" s="12">
        <f>'[1]ПФХД 2013г'!$P$64</f>
        <v>0</v>
      </c>
      <c r="D290" s="12"/>
      <c r="E290" s="11"/>
    </row>
    <row r="291" spans="1:5" ht="17.25" customHeight="1" thickBot="1">
      <c r="A291" s="40" t="s">
        <v>92</v>
      </c>
      <c r="B291" s="54" t="s">
        <v>95</v>
      </c>
      <c r="C291" s="12">
        <f>'[1]ПФХД 2013г'!$P$65</f>
        <v>0</v>
      </c>
      <c r="D291" s="12"/>
      <c r="E291" s="11"/>
    </row>
    <row r="292" spans="1:5" ht="21.75" customHeight="1" thickBot="1">
      <c r="A292" s="2" t="s">
        <v>205</v>
      </c>
      <c r="B292" s="7">
        <v>300</v>
      </c>
      <c r="C292" s="12">
        <f>C294+C300</f>
        <v>949934.76</v>
      </c>
      <c r="D292" s="12">
        <f>D294+D300</f>
        <v>0</v>
      </c>
      <c r="E292" s="12">
        <f>E294+E300</f>
        <v>0</v>
      </c>
    </row>
    <row r="293" spans="1:5" ht="19.5" customHeight="1" thickBot="1">
      <c r="A293" s="2" t="s">
        <v>133</v>
      </c>
      <c r="B293" s="7"/>
      <c r="C293" s="12"/>
      <c r="D293" s="12"/>
      <c r="E293" s="11"/>
    </row>
    <row r="294" spans="1:5" ht="19.5" customHeight="1" thickBot="1">
      <c r="A294" s="2" t="s">
        <v>206</v>
      </c>
      <c r="B294" s="7">
        <v>310</v>
      </c>
      <c r="C294" s="13">
        <f>C295+C296+C297</f>
        <v>60000</v>
      </c>
      <c r="D294" s="13">
        <f>D295+D296+D297</f>
        <v>0</v>
      </c>
      <c r="E294" s="13">
        <f>E295+E296+E297</f>
        <v>0</v>
      </c>
    </row>
    <row r="295" spans="1:5" ht="18.75" customHeight="1" thickBot="1">
      <c r="A295" s="41" t="s">
        <v>96</v>
      </c>
      <c r="B295" s="54" t="s">
        <v>99</v>
      </c>
      <c r="C295" s="13">
        <f>'[1]ПФХД 2013г'!$P$69</f>
        <v>0</v>
      </c>
      <c r="D295" s="13"/>
      <c r="E295" s="11"/>
    </row>
    <row r="296" spans="1:5" ht="15.75" customHeight="1" thickBot="1">
      <c r="A296" s="40" t="s">
        <v>97</v>
      </c>
      <c r="B296" s="54" t="s">
        <v>100</v>
      </c>
      <c r="C296" s="13">
        <f>'[1]ПФХД 2013г'!$P$70</f>
        <v>0</v>
      </c>
      <c r="D296" s="13"/>
      <c r="E296" s="11"/>
    </row>
    <row r="297" spans="1:5" ht="18.75" customHeight="1" thickBot="1">
      <c r="A297" s="40" t="s">
        <v>98</v>
      </c>
      <c r="B297" s="54" t="s">
        <v>101</v>
      </c>
      <c r="C297" s="13">
        <f>'[1]ПФХД 2013г'!$P$71</f>
        <v>60000</v>
      </c>
      <c r="D297" s="13"/>
      <c r="E297" s="11"/>
    </row>
    <row r="298" spans="1:5" ht="17.25" customHeight="1" thickBot="1">
      <c r="A298" s="2" t="s">
        <v>207</v>
      </c>
      <c r="B298" s="7">
        <v>320</v>
      </c>
      <c r="C298" s="12">
        <f>'[1]ПФХД 2013г'!$P$72</f>
        <v>0</v>
      </c>
      <c r="D298" s="12"/>
      <c r="E298" s="11"/>
    </row>
    <row r="299" spans="1:5" ht="17.25" customHeight="1" thickBot="1">
      <c r="A299" s="2" t="s">
        <v>208</v>
      </c>
      <c r="B299" s="7">
        <v>330</v>
      </c>
      <c r="C299" s="12"/>
      <c r="D299" s="12"/>
      <c r="E299" s="11"/>
    </row>
    <row r="300" spans="1:5" ht="20.25" customHeight="1" thickBot="1">
      <c r="A300" s="2" t="s">
        <v>209</v>
      </c>
      <c r="B300" s="7">
        <v>340</v>
      </c>
      <c r="C300" s="13">
        <f>C301+C302+C303+C304+C305+C306</f>
        <v>889934.76</v>
      </c>
      <c r="D300" s="13">
        <f>D301+D302+D303+D304+D305+D306</f>
        <v>0</v>
      </c>
      <c r="E300" s="13">
        <f>E301+E302+E303+E304+E305+E306</f>
        <v>0</v>
      </c>
    </row>
    <row r="301" spans="1:5" ht="18.75" customHeight="1" thickBot="1">
      <c r="A301" s="41" t="s">
        <v>102</v>
      </c>
      <c r="B301" s="54" t="s">
        <v>108</v>
      </c>
      <c r="C301" s="13">
        <f>'[1]ПФХД 2013г'!$P$74</f>
        <v>0</v>
      </c>
      <c r="D301" s="13"/>
      <c r="E301" s="11"/>
    </row>
    <row r="302" spans="1:5" ht="18" customHeight="1" thickBot="1">
      <c r="A302" s="40" t="s">
        <v>103</v>
      </c>
      <c r="B302" s="54" t="s">
        <v>109</v>
      </c>
      <c r="C302" s="13">
        <f>'[1]ПФХД 2013г'!$P$75</f>
        <v>0</v>
      </c>
      <c r="D302" s="13"/>
      <c r="E302" s="11"/>
    </row>
    <row r="303" spans="1:5" ht="22.5" customHeight="1" thickBot="1">
      <c r="A303" s="40" t="s">
        <v>104</v>
      </c>
      <c r="B303" s="54" t="s">
        <v>110</v>
      </c>
      <c r="C303" s="13">
        <f>'[1]ПФХД 2013г'!$P$76</f>
        <v>0</v>
      </c>
      <c r="D303" s="13"/>
      <c r="E303" s="11"/>
    </row>
    <row r="304" spans="1:5" ht="18" customHeight="1" thickBot="1">
      <c r="A304" s="40" t="s">
        <v>105</v>
      </c>
      <c r="B304" s="54" t="s">
        <v>111</v>
      </c>
      <c r="C304" s="13">
        <f>'[1]ПФХД 2013г'!$P$77</f>
        <v>809934.76</v>
      </c>
      <c r="D304" s="13"/>
      <c r="E304" s="11"/>
    </row>
    <row r="305" spans="1:5" ht="18.75" customHeight="1" thickBot="1">
      <c r="A305" s="40" t="s">
        <v>106</v>
      </c>
      <c r="B305" s="54" t="s">
        <v>112</v>
      </c>
      <c r="C305" s="13">
        <f>'[1]ПФХД 2013г'!$P$79</f>
        <v>0</v>
      </c>
      <c r="D305" s="13"/>
      <c r="E305" s="11"/>
    </row>
    <row r="306" spans="1:5" ht="18" customHeight="1" thickBot="1">
      <c r="A306" s="40" t="s">
        <v>107</v>
      </c>
      <c r="B306" s="54" t="s">
        <v>113</v>
      </c>
      <c r="C306" s="13">
        <f>'[1]ПФХД 2013г'!$P$80</f>
        <v>80000</v>
      </c>
      <c r="D306" s="13"/>
      <c r="E306" s="11"/>
    </row>
    <row r="307" spans="1:5" ht="18.75" customHeight="1" thickBot="1">
      <c r="A307" s="2" t="s">
        <v>193</v>
      </c>
      <c r="B307" s="7"/>
      <c r="C307" s="12"/>
      <c r="D307" s="12"/>
      <c r="E307" s="11"/>
    </row>
    <row r="309" ht="15.75" thickBot="1"/>
    <row r="310" spans="1:5" ht="35.25" customHeight="1" thickBot="1">
      <c r="A310" s="132" t="s">
        <v>114</v>
      </c>
      <c r="B310" s="133"/>
      <c r="C310" s="133"/>
      <c r="D310" s="133"/>
      <c r="E310" s="134"/>
    </row>
    <row r="311" spans="1:5" ht="33.75" customHeight="1" thickBot="1">
      <c r="A311" s="52" t="s">
        <v>115</v>
      </c>
      <c r="B311" s="53" t="s">
        <v>116</v>
      </c>
      <c r="C311" s="53" t="s">
        <v>117</v>
      </c>
      <c r="D311" s="53" t="s">
        <v>118</v>
      </c>
      <c r="E311" s="53" t="s">
        <v>119</v>
      </c>
    </row>
    <row r="312" spans="1:5" ht="15.75" thickBot="1">
      <c r="A312" s="36"/>
      <c r="B312" s="35"/>
      <c r="C312" s="35"/>
      <c r="D312" s="35"/>
      <c r="E312" s="35"/>
    </row>
    <row r="313" spans="1:5" ht="21" customHeight="1" thickBot="1">
      <c r="A313" s="36"/>
      <c r="B313" s="35"/>
      <c r="C313" s="35"/>
      <c r="D313" s="35"/>
      <c r="E313" s="35"/>
    </row>
    <row r="315" spans="1:4" ht="15">
      <c r="A315" s="83" t="s">
        <v>293</v>
      </c>
      <c r="C315" s="51"/>
      <c r="D315" s="51" t="s">
        <v>290</v>
      </c>
    </row>
    <row r="316" spans="1:4" ht="15">
      <c r="A316" s="83" t="s">
        <v>223</v>
      </c>
      <c r="C316" s="50" t="s">
        <v>222</v>
      </c>
      <c r="D316" s="82" t="s">
        <v>9</v>
      </c>
    </row>
    <row r="317" spans="1:4" ht="15">
      <c r="A317" s="83"/>
      <c r="C317" s="50"/>
      <c r="D317" s="50"/>
    </row>
    <row r="318" spans="1:4" ht="15">
      <c r="A318" s="83" t="s">
        <v>55</v>
      </c>
      <c r="C318" s="51"/>
      <c r="D318" s="51" t="s">
        <v>291</v>
      </c>
    </row>
    <row r="319" spans="1:4" ht="15">
      <c r="A319" s="83"/>
      <c r="C319" s="50" t="s">
        <v>222</v>
      </c>
      <c r="D319" s="82" t="s">
        <v>9</v>
      </c>
    </row>
    <row r="320" ht="15">
      <c r="A320" s="83"/>
    </row>
    <row r="321" spans="1:4" ht="15">
      <c r="A321" s="84" t="s">
        <v>294</v>
      </c>
      <c r="B321" s="83"/>
      <c r="C321" s="51"/>
      <c r="D321" s="51" t="s">
        <v>291</v>
      </c>
    </row>
    <row r="322" spans="1:4" ht="15">
      <c r="A322" s="82"/>
      <c r="C322" s="50" t="s">
        <v>222</v>
      </c>
      <c r="D322" s="50" t="s">
        <v>9</v>
      </c>
    </row>
    <row r="323" ht="15">
      <c r="A323" s="84" t="s">
        <v>295</v>
      </c>
    </row>
    <row r="324" ht="15">
      <c r="A324" s="85" t="s">
        <v>292</v>
      </c>
    </row>
    <row r="329" ht="15.75">
      <c r="A329" s="14"/>
    </row>
  </sheetData>
  <sheetProtection/>
  <mergeCells count="10">
    <mergeCell ref="A3:A4"/>
    <mergeCell ref="B3:B4"/>
    <mergeCell ref="C3:E3"/>
    <mergeCell ref="A1:E1"/>
    <mergeCell ref="A310:E310"/>
    <mergeCell ref="A147:E147"/>
    <mergeCell ref="A76:E76"/>
    <mergeCell ref="A5:E5"/>
    <mergeCell ref="A217:E217"/>
    <mergeCell ref="A238:E238"/>
  </mergeCells>
  <printOptions/>
  <pageMargins left="0.7874015748031497" right="0.3937007874015748" top="0.5905511811023623" bottom="0.3937007874015748" header="0.31496062992125984" footer="0.31496062992125984"/>
  <pageSetup fitToHeight="6" horizontalDpi="600" verticalDpi="600" orientation="portrait" paperSize="9" scale="46" r:id="rId1"/>
  <rowBreaks count="2" manualBreakCount="2">
    <brk id="75" max="4" man="1"/>
    <brk id="2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user</cp:lastModifiedBy>
  <cp:lastPrinted>2013-05-31T07:54:37Z</cp:lastPrinted>
  <dcterms:created xsi:type="dcterms:W3CDTF">2012-01-17T06:38:14Z</dcterms:created>
  <dcterms:modified xsi:type="dcterms:W3CDTF">2013-07-07T15:06:11Z</dcterms:modified>
  <cp:category/>
  <cp:version/>
  <cp:contentType/>
  <cp:contentStatus/>
</cp:coreProperties>
</file>